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emánková\Documents\"/>
    </mc:Choice>
  </mc:AlternateContent>
  <bookViews>
    <workbookView xWindow="0" yWindow="0" windowWidth="0" windowHeight="0"/>
  </bookViews>
  <sheets>
    <sheet name="Rekapitulace stavby" sheetId="1" r:id="rId1"/>
    <sheet name="SO 401 - Veřejné osvětle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401 - Veřejné osvětlení'!$C$121:$K$261</definedName>
    <definedName name="_xlnm.Print_Area" localSheetId="1">'SO 401 - Veřejné osvětlení'!$C$109:$J$261</definedName>
    <definedName name="_xlnm.Print_Titles" localSheetId="1">'SO 401 - Veřejné osvětlení'!$121:$121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60"/>
  <c r="BH260"/>
  <c r="BG260"/>
  <c r="BF260"/>
  <c r="T260"/>
  <c r="T259"/>
  <c r="T258"/>
  <c r="R260"/>
  <c r="R259"/>
  <c r="R258"/>
  <c r="P260"/>
  <c r="P259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6"/>
  <c r="BH216"/>
  <c r="BG216"/>
  <c r="BF216"/>
  <c r="T216"/>
  <c r="R216"/>
  <c r="P216"/>
  <c r="BI209"/>
  <c r="BH209"/>
  <c r="BG209"/>
  <c r="BF209"/>
  <c r="T209"/>
  <c r="R209"/>
  <c r="P209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91"/>
  <c r="J14"/>
  <c r="J12"/>
  <c r="J116"/>
  <c r="E7"/>
  <c r="E85"/>
  <c i="1" r="L90"/>
  <c r="AM90"/>
  <c r="AM89"/>
  <c r="L89"/>
  <c r="AM87"/>
  <c r="L87"/>
  <c r="L85"/>
  <c r="L84"/>
  <c i="2" r="BK250"/>
  <c r="BK245"/>
  <c r="BK241"/>
  <c r="BK234"/>
  <c i="1" r="AS94"/>
  <c i="2" r="J234"/>
  <c r="J230"/>
  <c r="J225"/>
  <c r="BK209"/>
  <c r="J198"/>
  <c r="J195"/>
  <c r="J188"/>
  <c r="J179"/>
  <c r="J168"/>
  <c r="J162"/>
  <c r="BK156"/>
  <c r="J153"/>
  <c r="BK141"/>
  <c r="J135"/>
  <c r="J250"/>
  <c r="BK130"/>
  <c r="BK227"/>
  <c r="J209"/>
  <c r="BK192"/>
  <c r="J174"/>
  <c r="BK160"/>
  <c r="BK147"/>
  <c r="J253"/>
  <c r="F36"/>
  <c r="BK150"/>
  <c r="J138"/>
  <c r="BK253"/>
  <c r="J245"/>
  <c r="J133"/>
  <c r="BK238"/>
  <c r="BK225"/>
  <c r="J216"/>
  <c r="BK181"/>
  <c r="J164"/>
  <c r="BK144"/>
  <c r="J128"/>
  <c r="BK135"/>
  <c r="BK256"/>
  <c r="F35"/>
  <c r="BK168"/>
  <c r="J158"/>
  <c r="J144"/>
  <c r="J125"/>
  <c r="J241"/>
  <c r="J260"/>
  <c r="BK223"/>
  <c r="J200"/>
  <c r="BK188"/>
  <c r="BK174"/>
  <c r="BK164"/>
  <c r="BK153"/>
  <c r="BK133"/>
  <c r="J130"/>
  <c r="BK260"/>
  <c r="J256"/>
  <c r="J34"/>
  <c r="BK166"/>
  <c r="BK158"/>
  <c r="J147"/>
  <c r="J238"/>
  <c r="BK128"/>
  <c r="BK125"/>
  <c r="BK230"/>
  <c r="J227"/>
  <c r="J223"/>
  <c r="BK216"/>
  <c r="BK198"/>
  <c r="J192"/>
  <c r="BK185"/>
  <c r="J181"/>
  <c r="BK172"/>
  <c r="J166"/>
  <c r="J160"/>
  <c r="J150"/>
  <c r="J141"/>
  <c r="F37"/>
  <c r="F34"/>
  <c r="BK200"/>
  <c r="BK195"/>
  <c r="J185"/>
  <c r="BK179"/>
  <c r="J172"/>
  <c r="BK162"/>
  <c r="J156"/>
  <c r="BK138"/>
  <c l="1" r="BK124"/>
  <c r="P124"/>
  <c r="R184"/>
  <c r="T124"/>
  <c r="T123"/>
  <c r="T122"/>
  <c r="R178"/>
  <c r="T184"/>
  <c r="R124"/>
  <c r="BK178"/>
  <c r="J178"/>
  <c r="J99"/>
  <c r="P178"/>
  <c r="T178"/>
  <c r="P184"/>
  <c r="BK184"/>
  <c r="J184"/>
  <c r="J100"/>
  <c r="BK259"/>
  <c r="BK258"/>
  <c r="J258"/>
  <c r="J101"/>
  <c r="F92"/>
  <c r="E112"/>
  <c r="F118"/>
  <c r="J118"/>
  <c r="BE125"/>
  <c r="BE128"/>
  <c r="BE135"/>
  <c r="BE138"/>
  <c r="BE141"/>
  <c r="BE144"/>
  <c r="BE147"/>
  <c r="BE150"/>
  <c r="BE153"/>
  <c r="BE156"/>
  <c r="BE158"/>
  <c r="BE160"/>
  <c r="BE162"/>
  <c r="BE164"/>
  <c r="BE166"/>
  <c r="BE168"/>
  <c r="BE172"/>
  <c r="BE174"/>
  <c r="BE179"/>
  <c r="BE181"/>
  <c r="BE185"/>
  <c r="BE188"/>
  <c r="BE192"/>
  <c r="BE195"/>
  <c r="BE198"/>
  <c r="BE200"/>
  <c r="BE209"/>
  <c r="BE216"/>
  <c r="BE223"/>
  <c r="BE225"/>
  <c r="BE227"/>
  <c r="BE234"/>
  <c r="J89"/>
  <c r="J92"/>
  <c r="BE130"/>
  <c r="BE133"/>
  <c r="BE230"/>
  <c r="BE238"/>
  <c r="BE241"/>
  <c r="BE245"/>
  <c r="BE256"/>
  <c i="1" r="AW95"/>
  <c r="BC95"/>
  <c i="2" r="BE250"/>
  <c r="BE253"/>
  <c i="1" r="BB95"/>
  <c i="2" r="BE260"/>
  <c i="1" r="BA95"/>
  <c r="BD95"/>
  <c r="BC94"/>
  <c r="W32"/>
  <c r="BB94"/>
  <c r="W31"/>
  <c r="BA94"/>
  <c r="W30"/>
  <c r="BD94"/>
  <c r="W33"/>
  <c i="2" l="1" r="R123"/>
  <c r="R122"/>
  <c r="P123"/>
  <c r="P122"/>
  <c i="1" r="AU95"/>
  <c i="2" r="BK123"/>
  <c r="BK122"/>
  <c r="J122"/>
  <c r="J96"/>
  <c r="J124"/>
  <c r="J98"/>
  <c r="J259"/>
  <c r="J102"/>
  <c i="1" r="AU94"/>
  <c r="AX94"/>
  <c r="AW94"/>
  <c r="AK30"/>
  <c r="AY94"/>
  <c i="2" r="J33"/>
  <c i="1" r="AV95"/>
  <c r="AT95"/>
  <c i="2" r="F33"/>
  <c i="1" r="AZ95"/>
  <c r="AZ94"/>
  <c r="W29"/>
  <c i="2" l="1" r="J123"/>
  <c r="J97"/>
  <c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<sst xmlns="http://schemas.openxmlformats.org/spreadsheetml/2006/main">
  <si>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</si>
  <si>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</si>
  <si>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</si>
  <si>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</si>
  <si>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</si>
  <si>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{032d7610-0b2b-4513-acf4-65b3e0ba278c}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</si>
  <si>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</si>
  <si>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</si>
  <si>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</si>
  <si>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</si>
  <si>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</si>
  <si>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</si>
  <si>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</si>
  <si>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</si>
  <si>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01012025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</si>
  <si>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</si>
  <si>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</si>
  <si>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II/341 Vápenný Podol úprava BUS zastávek</t>
  </si>
  <si>
    <t>KSO:</t>
  </si>
  <si>
    <t>CC-CZ:</t>
  </si>
  <si>
    <t>Místo:</t>
  </si>
  <si>
    <t xml:space="preserve"> </t>
  </si>
  <si>
    <t>Datum:</t>
  </si>
  <si>
    <t>20. 1. 2025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</si>
  <si>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</si>
  <si>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</si>
  <si>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</si>
  <si>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</si>
  <si>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</si>
  <si>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</si>
  <si>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</si>
  <si>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</si>
  <si>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</si>
  <si>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</si>
  <si>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</si>
  <si>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</si>
  <si>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</si>
  <si>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</si>
  <si>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</si>
  <si>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</si>
  <si>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</si>
  <si>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</si>
  <si>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</si>
  <si>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</si>
  <si>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</si>
  <si>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</si>
  <si>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</si>
  <si>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</si>
  <si>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</si>
  <si>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</si>
  <si>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</si>
  <si>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</si>
  <si>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</si>
  <si>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</si>
  <si>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</si>
  <si>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</si>
  <si>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</si>
  <si>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</si>
  <si>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</si>
  <si>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</si>
  <si>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</si>
  <si>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</si>
  <si>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</si>
  <si>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</si>
  <si>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</si>
  <si>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</si>
  <si>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</si>
  <si>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</si>
  <si>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</si>
  <si>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</si>
  <si>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</si>
  <si>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</si>
  <si>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</si>
  <si>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</si>
  <si>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</si>
  <si>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</si>
  <si>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</si>
  <si>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</si>
  <si>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401</t>
  </si>
  <si>
    <t>Veřejné osvětlení</t>
  </si>
  <si>
    <t>STA</t>
  </si>
  <si>
    <t>1</t>
  </si>
  <si>
    <t>{98913263-0ad1-40f6-b6e8-ffdc78677e51}</t>
  </si>
  <si>
    <t>2</t>
  </si>
  <si>
    <t>KRYCÍ LIST SOUPISU PRACÍ</t>
  </si>
  <si>
    <t>Objekt:</t>
  </si>
  <si>
    <t>SO 401 - Veřejné osvětlení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</si>
  <si>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</si>
  <si>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</si>
  <si>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</si>
  <si>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</si>
  <si>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</si>
  <si>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</si>
  <si>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</si>
  <si>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</si>
  <si>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</si>
  <si>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</si>
  <si>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</si>
  <si>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</si>
  <si>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</si>
  <si>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</si>
  <si>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</si>
  <si>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</si>
  <si>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</si>
  <si>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</si>
  <si>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</si>
  <si>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</si>
  <si>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</si>
  <si>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</si>
  <si>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</si>
  <si>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</si>
  <si>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</si>
  <si>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</si>
  <si>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</si>
  <si>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</si>
  <si>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21-M</t>
  </si>
  <si>
    <t>Elektromontáže</t>
  </si>
  <si>
    <t>K</t>
  </si>
  <si>
    <t>210102131</t>
  </si>
  <si>
    <t>Montáž protikorozní ochrany pro kabely do 10 kV</t>
  </si>
  <si>
    <t>kus</t>
  </si>
  <si>
    <t>64</t>
  </si>
  <si>
    <t>-168751442</t>
  </si>
  <si>
    <t>PP</t>
  </si>
  <si>
    <t xml:space="preserve">Ostatní práce při propojení kabelů nebo vodičů  montáž doplňků spojek a odbočnic protikorozní ochrany pro kabely do 10 kV</t>
  </si>
  <si>
    <t>P</t>
  </si>
  <si>
    <t>Poznámka k položce:_x000d_
Antikorozní ochrana spojů ochranného pospojování</t>
  </si>
  <si>
    <t>210202016</t>
  </si>
  <si>
    <t>Montáž svítidlo výbojkové průmyslové nebo venkovní na sloupek parkový</t>
  </si>
  <si>
    <t>1454172342</t>
  </si>
  <si>
    <t>Montáž svítidel výbojkových se zapojením vodičů průmyslových nebo venkovních na sloupek parkových</t>
  </si>
  <si>
    <t>34774001</t>
  </si>
  <si>
    <t>svítidlo veřejného osvětlení na výložník zdroj LED 39W 4600lm 4000K</t>
  </si>
  <si>
    <t>128</t>
  </si>
  <si>
    <t>723561955</t>
  </si>
  <si>
    <t>Poznámka k položce:_x000d_
BGP760</t>
  </si>
  <si>
    <t>4</t>
  </si>
  <si>
    <t>210204002</t>
  </si>
  <si>
    <t>Montáž stožárů osvětlení parkových ocelových</t>
  </si>
  <si>
    <t>1052859367</t>
  </si>
  <si>
    <t>5</t>
  </si>
  <si>
    <t>31674067</t>
  </si>
  <si>
    <t>stožár osvětlovací sadový Pz 133/89/60 v 6,0m</t>
  </si>
  <si>
    <t>-1918759557</t>
  </si>
  <si>
    <t>Poznámka k položce:_x000d_
stožár kuželový ocelový vetknutý</t>
  </si>
  <si>
    <t>6</t>
  </si>
  <si>
    <t>210220020</t>
  </si>
  <si>
    <t>Montáž uzemňovacího vedení vodičů FeZn pomocí svorek v zemi páskou do 120 mm2 ve městské zástavbě</t>
  </si>
  <si>
    <t>m</t>
  </si>
  <si>
    <t>352272385</t>
  </si>
  <si>
    <t xml:space="preserve">Montáž uzemňovacího vedení s upevněním, propojením a připojením pomocí svorek  v zemi s izolací spojů vodičů FeZn páskou průřezu do 120 mm2 v městské zástavbě</t>
  </si>
  <si>
    <t>Poznámka k položce:_x000d_
ochranné pospojení pásek</t>
  </si>
  <si>
    <t>7</t>
  </si>
  <si>
    <t>35442062</t>
  </si>
  <si>
    <t>pás zemnící 30x4mm FeZn</t>
  </si>
  <si>
    <t>kg</t>
  </si>
  <si>
    <t>-456369337</t>
  </si>
  <si>
    <t>VV</t>
  </si>
  <si>
    <t>42,0000000000002*1,1 'Přepočtené koeficientem množství</t>
  </si>
  <si>
    <t>8</t>
  </si>
  <si>
    <t>35442135</t>
  </si>
  <si>
    <t>drát D 10/13 mm FeZn + PVC</t>
  </si>
  <si>
    <t>1998908860</t>
  </si>
  <si>
    <t>4*1,1</t>
  </si>
  <si>
    <t>9</t>
  </si>
  <si>
    <t>35441885</t>
  </si>
  <si>
    <t>svorka spojovací pro lano D 8-10mm</t>
  </si>
  <si>
    <t>828546320</t>
  </si>
  <si>
    <t>Poznámka k položce:_x000d_
SR03</t>
  </si>
  <si>
    <t>10</t>
  </si>
  <si>
    <t>35441986</t>
  </si>
  <si>
    <t>svorka odbočovací a spojovací pro pásek 30x4 mm, FeZn</t>
  </si>
  <si>
    <t>-1000216067</t>
  </si>
  <si>
    <t>Poznámka k položce:_x000d_
SR02</t>
  </si>
  <si>
    <t>11</t>
  </si>
  <si>
    <t>35441895</t>
  </si>
  <si>
    <t>svorka připojovací k připojení kovových částí</t>
  </si>
  <si>
    <t>30514746</t>
  </si>
  <si>
    <t>Poznámka k položce:_x000d_
SP1</t>
  </si>
  <si>
    <t>12</t>
  </si>
  <si>
    <t>210280002</t>
  </si>
  <si>
    <t>Zkoušky a prohlídky el rozvodů a zařízení celková prohlídka pro objem montážních prací přes 100 do 500 tis Kč</t>
  </si>
  <si>
    <t>27042498</t>
  </si>
  <si>
    <t xml:space="preserve">Zkoušky a prohlídky elektrických rozvodů a zařízení  celková prohlídka, zkoušení, měření a vyhotovení revizní zprávy pro objem montážních prací přes 100 do 500 tisíc Kč</t>
  </si>
  <si>
    <t>13</t>
  </si>
  <si>
    <t>210280211</t>
  </si>
  <si>
    <t>Měření zemních odporů zemniče prvního nebo samostatného</t>
  </si>
  <si>
    <t>320010977</t>
  </si>
  <si>
    <t xml:space="preserve">Měření zemních odporů  zemniče prvního nebo samostatného</t>
  </si>
  <si>
    <t>14</t>
  </si>
  <si>
    <t>210280221</t>
  </si>
  <si>
    <t>Měření zemních odporů zemnící sítě dl pásku do 100 m</t>
  </si>
  <si>
    <t>503190121</t>
  </si>
  <si>
    <t xml:space="preserve">Měření zemních odporů  zemnicí sítě délky pásku do 100 m</t>
  </si>
  <si>
    <t>210280351</t>
  </si>
  <si>
    <t>Zkoušky kabelů silových do 1 kV, počtu a průřezu žil do 4x25 mm2</t>
  </si>
  <si>
    <t>1212491745</t>
  </si>
  <si>
    <t xml:space="preserve">Zkoušky vodičů a kabelů  izolačních kabelů silových do 1 kV, počtu a průřezu žil do 4x25 mm2</t>
  </si>
  <si>
    <t>16</t>
  </si>
  <si>
    <t>21028R</t>
  </si>
  <si>
    <t>Měření venkovního osvětlení</t>
  </si>
  <si>
    <t>soubor</t>
  </si>
  <si>
    <t>1503553749</t>
  </si>
  <si>
    <t xml:space="preserve">Zkoušky a prohlídky osvětlovacího zařízení  měření intenzity osvětlení</t>
  </si>
  <si>
    <t>17</t>
  </si>
  <si>
    <t>210812011</t>
  </si>
  <si>
    <t>Montáž kabelu Cu plného nebo laněného do 1 kV žíly 3x1,5 až 6 mm2 (např. CYKY) bez ukončení uloženého volně nebo v liště</t>
  </si>
  <si>
    <t>-2098410767</t>
  </si>
  <si>
    <t>Montáž izolovaných kabelů měděných do 1 kV bez ukončení plných nebo laněných kulatých (např. CYKY, CHKE-R) uložených volně nebo v liště počtu a průřezu žil 3x1,5 až 6 mm2</t>
  </si>
  <si>
    <t>18</t>
  </si>
  <si>
    <t>34111030</t>
  </si>
  <si>
    <t>kabel instalační jádro Cu plné izolace PVC plášť PVC 450/750V (CYKY) 3x1,5mm2</t>
  </si>
  <si>
    <t>1077840665</t>
  </si>
  <si>
    <t>Poznámka k položce:_x000d_
CYKY-J 3x1,5</t>
  </si>
  <si>
    <t>8*1,15 'Přepočtené koeficientem množství</t>
  </si>
  <si>
    <t>19</t>
  </si>
  <si>
    <t>210902012</t>
  </si>
  <si>
    <t>Montáž kabelu Al do 1 kV plného nebo laněného kulatého žíly 4x25 mm2 (např. AYKY) bez ukončení uloženého volně</t>
  </si>
  <si>
    <t>288247973</t>
  </si>
  <si>
    <t>Montáž izolovaných kabelů hliníkových do 1 kV bez ukončení plných nebo laněných kulatých (např. AYKY) uložených volně počtu a průřezu žil 4x25 mm2</t>
  </si>
  <si>
    <t>20</t>
  </si>
  <si>
    <t>34113120</t>
  </si>
  <si>
    <t>kabel silový jádro Al izolace PVC plášť PVC 0,6/1kV (1-AYKY) 4x25mm2</t>
  </si>
  <si>
    <t>1580902754</t>
  </si>
  <si>
    <t>Poznámka k položce:_x000d_
AYKY-J 4x25</t>
  </si>
  <si>
    <t>48*1,15 'Přepočtené koeficientem množství</t>
  </si>
  <si>
    <t>22-M</t>
  </si>
  <si>
    <t>Montáže technologických zařízení pro dopravní stavby</t>
  </si>
  <si>
    <t>220960021</t>
  </si>
  <si>
    <t>Montáž svorkovnice stožárové</t>
  </si>
  <si>
    <t>2055331497</t>
  </si>
  <si>
    <t>Montáž stožárové svorkovnice s připevněním</t>
  </si>
  <si>
    <t>22</t>
  </si>
  <si>
    <t>34561667</t>
  </si>
  <si>
    <t>svornice řadová šroubovací s nosnou lištou a průřezem vodiče 35mm2</t>
  </si>
  <si>
    <t>1917763910</t>
  </si>
  <si>
    <t>Poznámka k položce:_x000d_
stožárová svorkovnice_x000d_
SV - A - 9.35.4 - 1 ks_x000d_
SV - A - 6.35.5 - 1 ks_x000d_
SI - A - 8.35.4 - 1 ks</t>
  </si>
  <si>
    <t>46-M</t>
  </si>
  <si>
    <t>Zemní práce při extr.mont.pracích</t>
  </si>
  <si>
    <t>23</t>
  </si>
  <si>
    <t>460010024</t>
  </si>
  <si>
    <t>Vytyčení trasy vedení kabelového podzemního v zastavěném prostoru</t>
  </si>
  <si>
    <t>km</t>
  </si>
  <si>
    <t>287685639</t>
  </si>
  <si>
    <t>Vytyčení trasy vedení kabelového (podzemního) v zastavěném prostoru</t>
  </si>
  <si>
    <t>Poznámka k položce:_x000d_
40/1000</t>
  </si>
  <si>
    <t>24</t>
  </si>
  <si>
    <t>460141112</t>
  </si>
  <si>
    <t>Hloubení nezapažených jam při elektromontážích strojně v hornině tř I skupiny 3</t>
  </si>
  <si>
    <t>m3</t>
  </si>
  <si>
    <t>427331727</t>
  </si>
  <si>
    <t>Hloubení nezapažených jam strojně včetně urovnáním dna s přemístěním výkopku do vzdálenosti 3 m od okraje jámy nebo s naložením na dopravní prostředek v hornině třídy těžitelnosti I skupiny 3</t>
  </si>
  <si>
    <t>Poznámka k položce:_x000d_
pro základ stožáru VO</t>
  </si>
  <si>
    <t>0,6*0,6*0,9*1</t>
  </si>
  <si>
    <t>25</t>
  </si>
  <si>
    <t>460171182</t>
  </si>
  <si>
    <t>Hloubení kabelových nezapažených rýh strojně š 35 cm hl 90 cm v hornině tř I skupiny 3</t>
  </si>
  <si>
    <t>490658002</t>
  </si>
  <si>
    <t>Hloubení nezapažených kabelových rýh strojně včetně urovnání dna s přemístěním výkopku do vzdálenosti 3 m od okraje jámy nebo s naložením na dopravní prostředek šířky 35 cm hloubky 90 cm v hornině třídy těžitelnosti I skupiny 3</t>
  </si>
  <si>
    <t>Poznámka k položce:_x000d_
rýha pro kabel</t>
  </si>
  <si>
    <t>26</t>
  </si>
  <si>
    <t>460242211</t>
  </si>
  <si>
    <t>Provizorní zajištění kabelů ve výkopech při jejich křížení</t>
  </si>
  <si>
    <t>1647947518</t>
  </si>
  <si>
    <t>Provizorní zajištění inženýrských sítí ve výkopech kabelů při křížení</t>
  </si>
  <si>
    <t>Poznámka k položce:_x000d_
odhad</t>
  </si>
  <si>
    <t>27</t>
  </si>
  <si>
    <t>460242221</t>
  </si>
  <si>
    <t>Provizorní zajištění kabelů ve výkopech při jejich souběhu</t>
  </si>
  <si>
    <t>-193587692</t>
  </si>
  <si>
    <t>Provizorní zajištění inženýrských sítí ve výkopech kabelů při souběhu</t>
  </si>
  <si>
    <t>28</t>
  </si>
  <si>
    <t>460341113</t>
  </si>
  <si>
    <t>Vodorovné přemístění horniny jakékoliv třídy dopravními prostředky při elektromontážích přes 500 do 1000 m</t>
  </si>
  <si>
    <t>1396325326</t>
  </si>
  <si>
    <t>Vodorovné přemístění (odvoz) horniny dopravními prostředky včetně složení, bez naložení a rozprostření jakékoliv třídy, na vzdálenost přes 500 do 1000 m</t>
  </si>
  <si>
    <t>pro základ stožáru - na trvalou skládku</t>
  </si>
  <si>
    <t>rýha pro kabel - na trvalou skládku</t>
  </si>
  <si>
    <t>40*0,35*0,2</t>
  </si>
  <si>
    <t>rýha pro kabel - na a z mezideponie stavby</t>
  </si>
  <si>
    <t>40*0,35*0,7*2</t>
  </si>
  <si>
    <t>Součet</t>
  </si>
  <si>
    <t>29</t>
  </si>
  <si>
    <t>460341121</t>
  </si>
  <si>
    <t>Příplatek k vodorovnému přemístění horniny dopravními prostředky při elektromontážích za každých dalších i započatých 1000 m</t>
  </si>
  <si>
    <t>1282280313</t>
  </si>
  <si>
    <t>Vodorovné přemístění (odvoz) horniny dopravními prostředky včetně složení, bez naložení a rozprostření jakékoliv třídy, na vzdálenost Příplatek k ceně -1113 za každých dalších i započatých 1000 m</t>
  </si>
  <si>
    <t xml:space="preserve">pro základ stožáru  - na trvalou skládku 9 km</t>
  </si>
  <si>
    <t>0,6*0,6*0,9*1*9</t>
  </si>
  <si>
    <t>rýha pro kabel - na trvalou skládku 9 km</t>
  </si>
  <si>
    <t>40*0,35*0,2*9</t>
  </si>
  <si>
    <t>30</t>
  </si>
  <si>
    <t>460361121</t>
  </si>
  <si>
    <t>Poplatek za uložení zeminy na recyklační skládce (skládkovné) kód odpadu 17 05 04</t>
  </si>
  <si>
    <t>t</t>
  </si>
  <si>
    <t>-1518630980</t>
  </si>
  <si>
    <t>Poplatek (skládkovné) za uložení zeminy na recyklační skládce zatříděné do Katalogu odpadů pod kódem 17 05 04</t>
  </si>
  <si>
    <t>pro základ stožáru</t>
  </si>
  <si>
    <t>0,6*0,6*0,9*1*2</t>
  </si>
  <si>
    <t>rýha pro kabel</t>
  </si>
  <si>
    <t>40*0,35*0,2*2</t>
  </si>
  <si>
    <t>31</t>
  </si>
  <si>
    <t>460371121</t>
  </si>
  <si>
    <t>Naložení výkopku při elektromontážích strojně z hornin třídy I skupiny 1 až 3</t>
  </si>
  <si>
    <t>-893615433</t>
  </si>
  <si>
    <t>Naložení výkopku strojně z hornin třídy těžitelnosti I skupiny 1 až 3</t>
  </si>
  <si>
    <t>32</t>
  </si>
  <si>
    <t>460451192</t>
  </si>
  <si>
    <t>Zásyp kabelových rýh strojně se zhutněním š 35 cm hl 90 cm z horniny tř I skupiny 3</t>
  </si>
  <si>
    <t>-1610862545</t>
  </si>
  <si>
    <t>Zásyp kabelových rýh strojně s přemístěním sypaniny ze vzdálenosti do 10 m, s uložením výkopku ve vrstvách včetně zhutnění a urovnání povrchu šířky 35 cm hloubky 90 cm z horniny třídy těžitelnosti I skupiny 3</t>
  </si>
  <si>
    <t>33</t>
  </si>
  <si>
    <t>460541112</t>
  </si>
  <si>
    <t>Úprava pláně při elektromontážích strojně v hornině třídy těžitelnosti I skupiny 1 až 3 se zhutněním</t>
  </si>
  <si>
    <t>m2</t>
  </si>
  <si>
    <t>846265674</t>
  </si>
  <si>
    <t>Úprava pláně strojně v hornině třídy těžitelnosti I skupiny 1 až 3 se zhutněním</t>
  </si>
  <si>
    <t>40*1</t>
  </si>
  <si>
    <t>34</t>
  </si>
  <si>
    <t>460641112</t>
  </si>
  <si>
    <t>Základové konstrukce při elektromontážích z monolitického betonu tř. C 12/15</t>
  </si>
  <si>
    <t>35833639</t>
  </si>
  <si>
    <t>Základové konstrukce základ bez bednění do rostlé zeminy z monolitického betonu tř. C 12/15</t>
  </si>
  <si>
    <t>základ stožáru VO</t>
  </si>
  <si>
    <t>35</t>
  </si>
  <si>
    <t>460641431</t>
  </si>
  <si>
    <t>Zabudované bednění základových konstrukcí při elektromontážích</t>
  </si>
  <si>
    <t>-861169578</t>
  </si>
  <si>
    <t>Základové konstrukce bednění s případnými vzpěrami zabudované</t>
  </si>
  <si>
    <t>0,6*4*0,9*1</t>
  </si>
  <si>
    <t>36</t>
  </si>
  <si>
    <t>460661512</t>
  </si>
  <si>
    <t>Kabelové lože z písku pro kabely nn kryté plastovou fólií š lože přes 25 do 50 cm</t>
  </si>
  <si>
    <t>487999457</t>
  </si>
  <si>
    <t>Kabelové lože z písku včetně podsypu, zhutnění a urovnání povrchu pro kabely nn zakryté plastovou fólií, šířky přes 25 do 50 cm</t>
  </si>
  <si>
    <t>Poznámka k položce:_x000d_
zřízení kabelového lože z písku 10 cm nad kabel, š. 0,5 m</t>
  </si>
  <si>
    <t>37</t>
  </si>
  <si>
    <t>460741131</t>
  </si>
  <si>
    <t>Osazení kabelových prostupů z trub betonových do rýhy s obetonováním průměru do 15 cm</t>
  </si>
  <si>
    <t>449234842</t>
  </si>
  <si>
    <t>Osazení kabelových prostupů včetně utěsnění a spárování z trub betonových do rýhy, bez výkopových prací s obetonováním, vnitřního průměru do 15 cm</t>
  </si>
  <si>
    <t>0,9*1</t>
  </si>
  <si>
    <t>38</t>
  </si>
  <si>
    <t>28611170</t>
  </si>
  <si>
    <t>trubka kanalizační PVC DN 110x1000mm SN10</t>
  </si>
  <si>
    <t>-1606430671</t>
  </si>
  <si>
    <t>0,9*1*1,1</t>
  </si>
  <si>
    <t>0,99*1,01 'Přepočtené koeficientem množství</t>
  </si>
  <si>
    <t>39</t>
  </si>
  <si>
    <t>460791213</t>
  </si>
  <si>
    <t>Montáž trubek ochranných plastových uložených volně do rýhy ohebných přes 50 do 90 mm</t>
  </si>
  <si>
    <t>434872750</t>
  </si>
  <si>
    <t>Montáž trubek ochranných uložených volně do rýhy plastových ohebných, vnitřního průměru přes 50 do 90 mm</t>
  </si>
  <si>
    <t>Poznámka k položce:_x000d_
DN 63</t>
  </si>
  <si>
    <t>40</t>
  </si>
  <si>
    <t>34571352</t>
  </si>
  <si>
    <t>trubka elektroinstalační ohebná dvouplášťová korugovaná (chránička) D 52/63mm, HDPE+LDPE</t>
  </si>
  <si>
    <t>-1495152408</t>
  </si>
  <si>
    <t>44*1,05 'Přepočtené koeficientem množství</t>
  </si>
  <si>
    <t>41</t>
  </si>
  <si>
    <t>469981111</t>
  </si>
  <si>
    <t>Přesun hmot pro pomocné stavební práce při elektromotážích</t>
  </si>
  <si>
    <t>-1694723294</t>
  </si>
  <si>
    <t>Přesun hmot pro pomocné stavební práce při elektromontážích dopravní vzdálenost do 1 000 m</t>
  </si>
  <si>
    <t>VRN</t>
  </si>
  <si>
    <t>Vedlejší rozpočtové náklady</t>
  </si>
  <si>
    <t>VRN1</t>
  </si>
  <si>
    <t>Průzkumné, geodetické a projektové práce</t>
  </si>
  <si>
    <t>42</t>
  </si>
  <si>
    <t>013254000</t>
  </si>
  <si>
    <t>Dokumentace skutečného provedení stavby</t>
  </si>
  <si>
    <t>kpl</t>
  </si>
  <si>
    <t>1024</t>
  </si>
  <si>
    <t>714643969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</si>
</sst>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01012025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II/341 Vápenný Podol úprava BUS zastávek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20. 1. 2025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401 - Veřejné osvětlení'!J30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401 - Veřejné osvětlení'!P122</f>
        <v>0</v>
      </c>
      <c r="AV95" s="128">
        <f>'SO 401 - Veřejné osvětlení'!J33</f>
        <v>0</v>
      </c>
      <c r="AW95" s="128">
        <f>'SO 401 - Veřejné osvětlení'!J34</f>
        <v>0</v>
      </c>
      <c r="AX95" s="128">
        <f>'SO 401 - Veřejné osvětlení'!J35</f>
        <v>0</v>
      </c>
      <c r="AY95" s="128">
        <f>'SO 401 - Veřejné osvětlení'!J36</f>
        <v>0</v>
      </c>
      <c r="AZ95" s="128">
        <f>'SO 401 - Veřejné osvětlení'!F33</f>
        <v>0</v>
      </c>
      <c r="BA95" s="128">
        <f>'SO 401 - Veřejné osvětlení'!F34</f>
        <v>0</v>
      </c>
      <c r="BB95" s="128">
        <f>'SO 401 - Veřejné osvětlení'!F35</f>
        <v>0</v>
      </c>
      <c r="BC95" s="128">
        <f>'SO 401 - Veřejné osvětlení'!F36</f>
        <v>0</v>
      </c>
      <c r="BD95" s="130">
        <f>'SO 401 - Veřejné osvětlení'!F37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HpoIybjGQp33qJABFbvaVW8lbxpWzYFm/w0XLBdt72P033dl8avYgWeS2lOtCxmopLo1OFiMfFnxzuJRO5GlDg==" hashValue="7ng82Jf2GGX+vs28I/Ay2JcM4eo9/kyAxILc13rrqnfSuXUFUhPSq1GW6KORYEdw94Xp+eBFC33S8SCWyl+2q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401 -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hidden="1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83</v>
      </c>
    </row>
    <row r="4" hidden="1" s="1" customFormat="1" ht="24.96" customHeight="1">
      <c r="B4" s="20"/>
      <c r="D4" s="134" t="s">
        <v>84</v>
      </c>
      <c r="L4" s="20"/>
      <c r="M4" s="135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6" t="s">
        <v>16</v>
      </c>
      <c r="L6" s="20"/>
    </row>
    <row r="7" hidden="1" s="1" customFormat="1" ht="16.5" customHeight="1">
      <c r="B7" s="20"/>
      <c r="E7" s="137" t="str">
        <f>'Rekapitulace stavby'!K6</f>
        <v>II/341 Vápenný Podol úprava BUS zastávek</v>
      </c>
      <c r="F7" s="136"/>
      <c r="G7" s="136"/>
      <c r="H7" s="136"/>
      <c r="L7" s="20"/>
    </row>
    <row r="8" hidden="1" s="2" customFormat="1" ht="12" customHeight="1">
      <c r="A8" s="38"/>
      <c r="B8" s="44"/>
      <c r="C8" s="38"/>
      <c r="D8" s="136" t="s">
        <v>85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8" t="s">
        <v>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20. 1. 2025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ROUND((SUM(BE122:BE261)),  2)</f>
        <v>0</v>
      </c>
      <c r="G33" s="38"/>
      <c r="H33" s="38"/>
      <c r="I33" s="151">
        <v>0.20999999999999999</v>
      </c>
      <c r="J33" s="150">
        <f>ROUND(((SUM(BE122:BE261))*I33),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6" t="s">
        <v>39</v>
      </c>
      <c r="F34" s="150">
        <f>ROUND((SUM(BF122:BF261)),  2)</f>
        <v>0</v>
      </c>
      <c r="G34" s="38"/>
      <c r="H34" s="38"/>
      <c r="I34" s="151">
        <v>0.14999999999999999</v>
      </c>
      <c r="J34" s="150">
        <f>ROUND(((SUM(BF122:BF261))*I34),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ROUND((SUM(BG122:BG261)),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ROUND((SUM(BH122:BH261)),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ROUND((SUM(BI122:BI261)),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0" t="str">
        <f>E7</f>
        <v>II/341 Vápenný Podol úprava BUS zastávek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401 -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20. 1. 2025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1" t="s">
        <v>88</v>
      </c>
      <c r="D94" s="172"/>
      <c r="E94" s="172"/>
      <c r="F94" s="172"/>
      <c r="G94" s="172"/>
      <c r="H94" s="172"/>
      <c r="I94" s="172"/>
      <c r="J94" s="173" t="s">
        <v>89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4" t="s">
        <v>90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91</v>
      </c>
    </row>
    <row r="97" hidden="1" s="9" customFormat="1" ht="24.96" customHeight="1">
      <c r="A97" s="9"/>
      <c r="B97" s="175"/>
      <c r="C97" s="176"/>
      <c r="D97" s="177" t="s">
        <v>92</v>
      </c>
      <c r="E97" s="178"/>
      <c r="F97" s="178"/>
      <c r="G97" s="178"/>
      <c r="H97" s="178"/>
      <c r="I97" s="178"/>
      <c r="J97" s="179">
        <f>J123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1"/>
      <c r="C98" s="182"/>
      <c r="D98" s="183" t="s">
        <v>93</v>
      </c>
      <c r="E98" s="184"/>
      <c r="F98" s="184"/>
      <c r="G98" s="184"/>
      <c r="H98" s="184"/>
      <c r="I98" s="184"/>
      <c r="J98" s="185">
        <f>J124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1"/>
      <c r="C99" s="182"/>
      <c r="D99" s="183" t="s">
        <v>94</v>
      </c>
      <c r="E99" s="184"/>
      <c r="F99" s="184"/>
      <c r="G99" s="184"/>
      <c r="H99" s="184"/>
      <c r="I99" s="184"/>
      <c r="J99" s="185">
        <f>J178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1"/>
      <c r="C100" s="182"/>
      <c r="D100" s="183" t="s">
        <v>95</v>
      </c>
      <c r="E100" s="184"/>
      <c r="F100" s="184"/>
      <c r="G100" s="184"/>
      <c r="H100" s="184"/>
      <c r="I100" s="184"/>
      <c r="J100" s="185">
        <f>J184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75"/>
      <c r="C101" s="176"/>
      <c r="D101" s="177" t="s">
        <v>96</v>
      </c>
      <c r="E101" s="178"/>
      <c r="F101" s="178"/>
      <c r="G101" s="178"/>
      <c r="H101" s="178"/>
      <c r="I101" s="178"/>
      <c r="J101" s="179">
        <f>J258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81"/>
      <c r="C102" s="182"/>
      <c r="D102" s="183" t="s">
        <v>97</v>
      </c>
      <c r="E102" s="184"/>
      <c r="F102" s="184"/>
      <c r="G102" s="184"/>
      <c r="H102" s="184"/>
      <c r="I102" s="184"/>
      <c r="J102" s="185">
        <f>J259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98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0" t="str">
        <f>E7</f>
        <v>II/341 Vápenný Podol úprava BUS zastávek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85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401 - Veřejné osvětlení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20. 1. 2025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29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32" t="s">
        <v>31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87"/>
      <c r="B121" s="188"/>
      <c r="C121" s="189" t="s">
        <v>99</v>
      </c>
      <c r="D121" s="190" t="s">
        <v>58</v>
      </c>
      <c r="E121" s="190" t="s">
        <v>54</v>
      </c>
      <c r="F121" s="190" t="s">
        <v>55</v>
      </c>
      <c r="G121" s="190" t="s">
        <v>100</v>
      </c>
      <c r="H121" s="190" t="s">
        <v>101</v>
      </c>
      <c r="I121" s="190" t="s">
        <v>102</v>
      </c>
      <c r="J121" s="191" t="s">
        <v>89</v>
      </c>
      <c r="K121" s="192" t="s">
        <v>103</v>
      </c>
      <c r="L121" s="193"/>
      <c r="M121" s="100" t="s">
        <v>1</v>
      </c>
      <c r="N121" s="101" t="s">
        <v>37</v>
      </c>
      <c r="O121" s="101" t="s">
        <v>104</v>
      </c>
      <c r="P121" s="101" t="s">
        <v>105</v>
      </c>
      <c r="Q121" s="101" t="s">
        <v>106</v>
      </c>
      <c r="R121" s="101" t="s">
        <v>107</v>
      </c>
      <c r="S121" s="101" t="s">
        <v>108</v>
      </c>
      <c r="T121" s="102" t="s">
        <v>109</v>
      </c>
      <c r="U121" s="187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/>
    </row>
    <row r="122" s="2" customFormat="1" ht="22.8" customHeight="1">
      <c r="A122" s="38"/>
      <c r="B122" s="39"/>
      <c r="C122" s="107" t="s">
        <v>110</v>
      </c>
      <c r="D122" s="40"/>
      <c r="E122" s="40"/>
      <c r="F122" s="40"/>
      <c r="G122" s="40"/>
      <c r="H122" s="40"/>
      <c r="I122" s="40"/>
      <c r="J122" s="194">
        <f>BK122</f>
        <v>0</v>
      </c>
      <c r="K122" s="40"/>
      <c r="L122" s="44"/>
      <c r="M122" s="103"/>
      <c r="N122" s="195"/>
      <c r="O122" s="104"/>
      <c r="P122" s="196">
        <f>P123+P258</f>
        <v>0</v>
      </c>
      <c r="Q122" s="104"/>
      <c r="R122" s="196">
        <f>R123+R258</f>
        <v>0.57217180000000023</v>
      </c>
      <c r="S122" s="104"/>
      <c r="T122" s="197">
        <f>T123+T258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91</v>
      </c>
      <c r="BK122" s="198">
        <f>BK123+BK258</f>
        <v>0</v>
      </c>
    </row>
    <row r="123" s="12" customFormat="1" ht="25.92" customHeight="1">
      <c r="A123" s="12"/>
      <c r="B123" s="199"/>
      <c r="C123" s="200"/>
      <c r="D123" s="201" t="s">
        <v>72</v>
      </c>
      <c r="E123" s="202" t="s">
        <v>111</v>
      </c>
      <c r="F123" s="202" t="s">
        <v>112</v>
      </c>
      <c r="G123" s="200"/>
      <c r="H123" s="200"/>
      <c r="I123" s="203"/>
      <c r="J123" s="204">
        <f>BK123</f>
        <v>0</v>
      </c>
      <c r="K123" s="200"/>
      <c r="L123" s="205"/>
      <c r="M123" s="206"/>
      <c r="N123" s="207"/>
      <c r="O123" s="207"/>
      <c r="P123" s="208">
        <f>P124+P178+P184</f>
        <v>0</v>
      </c>
      <c r="Q123" s="207"/>
      <c r="R123" s="208">
        <f>R124+R178+R184</f>
        <v>0.57217180000000023</v>
      </c>
      <c r="S123" s="207"/>
      <c r="T123" s="209">
        <f>T124+T178+T184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113</v>
      </c>
      <c r="AT123" s="211" t="s">
        <v>72</v>
      </c>
      <c r="AU123" s="211" t="s">
        <v>73</v>
      </c>
      <c r="AY123" s="210" t="s">
        <v>114</v>
      </c>
      <c r="BK123" s="212">
        <f>BK124+BK178+BK184</f>
        <v>0</v>
      </c>
    </row>
    <row r="124" s="12" customFormat="1" ht="22.8" customHeight="1">
      <c r="A124" s="12"/>
      <c r="B124" s="199"/>
      <c r="C124" s="200"/>
      <c r="D124" s="201" t="s">
        <v>72</v>
      </c>
      <c r="E124" s="213" t="s">
        <v>115</v>
      </c>
      <c r="F124" s="213" t="s">
        <v>116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SUM(P125:P177)</f>
        <v>0</v>
      </c>
      <c r="Q124" s="207"/>
      <c r="R124" s="208">
        <f>SUM(R125:R177)</f>
        <v>0.16120400000000021</v>
      </c>
      <c r="S124" s="207"/>
      <c r="T124" s="209">
        <f>SUM(T125:T177)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113</v>
      </c>
      <c r="AT124" s="211" t="s">
        <v>72</v>
      </c>
      <c r="AU124" s="211" t="s">
        <v>81</v>
      </c>
      <c r="AY124" s="210" t="s">
        <v>114</v>
      </c>
      <c r="BK124" s="212">
        <f>SUM(BK125:BK177)</f>
        <v>0</v>
      </c>
    </row>
    <row r="125" s="2" customFormat="1" ht="21.75" customHeight="1">
      <c r="A125" s="38"/>
      <c r="B125" s="39"/>
      <c r="C125" s="215" t="s">
        <v>81</v>
      </c>
      <c r="D125" s="215" t="s">
        <v>117</v>
      </c>
      <c r="E125" s="216" t="s">
        <v>118</v>
      </c>
      <c r="F125" s="217" t="s">
        <v>119</v>
      </c>
      <c r="G125" s="218" t="s">
        <v>120</v>
      </c>
      <c r="H125" s="219">
        <v>12</v>
      </c>
      <c r="I125" s="220"/>
      <c r="J125" s="221">
        <f>ROUND(I125*H125,2)</f>
        <v>0</v>
      </c>
      <c r="K125" s="222"/>
      <c r="L125" s="44"/>
      <c r="M125" s="223" t="s">
        <v>1</v>
      </c>
      <c r="N125" s="224" t="s">
        <v>38</v>
      </c>
      <c r="O125" s="91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7" t="s">
        <v>121</v>
      </c>
      <c r="AT125" s="227" t="s">
        <v>117</v>
      </c>
      <c r="AU125" s="227" t="s">
        <v>83</v>
      </c>
      <c r="AY125" s="17" t="s">
        <v>114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7" t="s">
        <v>81</v>
      </c>
      <c r="BK125" s="228">
        <f>ROUND(I125*H125,2)</f>
        <v>0</v>
      </c>
      <c r="BL125" s="17" t="s">
        <v>121</v>
      </c>
      <c r="BM125" s="227" t="s">
        <v>122</v>
      </c>
    </row>
    <row r="126" s="2" customFormat="1">
      <c r="A126" s="38"/>
      <c r="B126" s="39"/>
      <c r="C126" s="40"/>
      <c r="D126" s="229" t="s">
        <v>123</v>
      </c>
      <c r="E126" s="40"/>
      <c r="F126" s="230" t="s">
        <v>124</v>
      </c>
      <c r="G126" s="40"/>
      <c r="H126" s="40"/>
      <c r="I126" s="231"/>
      <c r="J126" s="40"/>
      <c r="K126" s="40"/>
      <c r="L126" s="44"/>
      <c r="M126" s="232"/>
      <c r="N126" s="233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123</v>
      </c>
      <c r="AU126" s="17" t="s">
        <v>83</v>
      </c>
    </row>
    <row r="127" s="2" customFormat="1">
      <c r="A127" s="38"/>
      <c r="B127" s="39"/>
      <c r="C127" s="40"/>
      <c r="D127" s="229" t="s">
        <v>125</v>
      </c>
      <c r="E127" s="40"/>
      <c r="F127" s="234" t="s">
        <v>126</v>
      </c>
      <c r="G127" s="40"/>
      <c r="H127" s="40"/>
      <c r="I127" s="231"/>
      <c r="J127" s="40"/>
      <c r="K127" s="40"/>
      <c r="L127" s="44"/>
      <c r="M127" s="232"/>
      <c r="N127" s="23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125</v>
      </c>
      <c r="AU127" s="17" t="s">
        <v>83</v>
      </c>
    </row>
    <row r="128" s="2" customFormat="1" ht="24.15" customHeight="1">
      <c r="A128" s="38"/>
      <c r="B128" s="39"/>
      <c r="C128" s="215" t="s">
        <v>83</v>
      </c>
      <c r="D128" s="215" t="s">
        <v>117</v>
      </c>
      <c r="E128" s="216" t="s">
        <v>127</v>
      </c>
      <c r="F128" s="217" t="s">
        <v>128</v>
      </c>
      <c r="G128" s="218" t="s">
        <v>120</v>
      </c>
      <c r="H128" s="219">
        <v>1</v>
      </c>
      <c r="I128" s="220"/>
      <c r="J128" s="221">
        <f>ROUND(I128*H128,2)</f>
        <v>0</v>
      </c>
      <c r="K128" s="222"/>
      <c r="L128" s="44"/>
      <c r="M128" s="223" t="s">
        <v>1</v>
      </c>
      <c r="N128" s="224" t="s">
        <v>38</v>
      </c>
      <c r="O128" s="91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7" t="s">
        <v>121</v>
      </c>
      <c r="AT128" s="227" t="s">
        <v>117</v>
      </c>
      <c r="AU128" s="227" t="s">
        <v>83</v>
      </c>
      <c r="AY128" s="17" t="s">
        <v>114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81</v>
      </c>
      <c r="BK128" s="228">
        <f>ROUND(I128*H128,2)</f>
        <v>0</v>
      </c>
      <c r="BL128" s="17" t="s">
        <v>121</v>
      </c>
      <c r="BM128" s="227" t="s">
        <v>129</v>
      </c>
    </row>
    <row r="129" s="2" customFormat="1">
      <c r="A129" s="38"/>
      <c r="B129" s="39"/>
      <c r="C129" s="40"/>
      <c r="D129" s="229" t="s">
        <v>123</v>
      </c>
      <c r="E129" s="40"/>
      <c r="F129" s="230" t="s">
        <v>130</v>
      </c>
      <c r="G129" s="40"/>
      <c r="H129" s="40"/>
      <c r="I129" s="231"/>
      <c r="J129" s="40"/>
      <c r="K129" s="40"/>
      <c r="L129" s="44"/>
      <c r="M129" s="232"/>
      <c r="N129" s="23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123</v>
      </c>
      <c r="AU129" s="17" t="s">
        <v>83</v>
      </c>
    </row>
    <row r="130" s="2" customFormat="1" ht="24.15" customHeight="1">
      <c r="A130" s="38"/>
      <c r="B130" s="39"/>
      <c r="C130" s="235" t="s">
        <v>113</v>
      </c>
      <c r="D130" s="235" t="s">
        <v>111</v>
      </c>
      <c r="E130" s="236" t="s">
        <v>131</v>
      </c>
      <c r="F130" s="237" t="s">
        <v>132</v>
      </c>
      <c r="G130" s="238" t="s">
        <v>120</v>
      </c>
      <c r="H130" s="239">
        <v>1</v>
      </c>
      <c r="I130" s="240"/>
      <c r="J130" s="241">
        <f>ROUND(I130*H130,2)</f>
        <v>0</v>
      </c>
      <c r="K130" s="242"/>
      <c r="L130" s="243"/>
      <c r="M130" s="244" t="s">
        <v>1</v>
      </c>
      <c r="N130" s="245" t="s">
        <v>38</v>
      </c>
      <c r="O130" s="91"/>
      <c r="P130" s="225">
        <f>O130*H130</f>
        <v>0</v>
      </c>
      <c r="Q130" s="225">
        <v>0.0033</v>
      </c>
      <c r="R130" s="225">
        <f>Q130*H130</f>
        <v>0.0033</v>
      </c>
      <c r="S130" s="225">
        <v>0</v>
      </c>
      <c r="T130" s="22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7" t="s">
        <v>133</v>
      </c>
      <c r="AT130" s="227" t="s">
        <v>111</v>
      </c>
      <c r="AU130" s="227" t="s">
        <v>83</v>
      </c>
      <c r="AY130" s="17" t="s">
        <v>114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7" t="s">
        <v>81</v>
      </c>
      <c r="BK130" s="228">
        <f>ROUND(I130*H130,2)</f>
        <v>0</v>
      </c>
      <c r="BL130" s="17" t="s">
        <v>133</v>
      </c>
      <c r="BM130" s="227" t="s">
        <v>134</v>
      </c>
    </row>
    <row r="131" s="2" customFormat="1">
      <c r="A131" s="38"/>
      <c r="B131" s="39"/>
      <c r="C131" s="40"/>
      <c r="D131" s="229" t="s">
        <v>123</v>
      </c>
      <c r="E131" s="40"/>
      <c r="F131" s="230" t="s">
        <v>132</v>
      </c>
      <c r="G131" s="40"/>
      <c r="H131" s="40"/>
      <c r="I131" s="231"/>
      <c r="J131" s="40"/>
      <c r="K131" s="40"/>
      <c r="L131" s="44"/>
      <c r="M131" s="232"/>
      <c r="N131" s="23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123</v>
      </c>
      <c r="AU131" s="17" t="s">
        <v>83</v>
      </c>
    </row>
    <row r="132" s="2" customFormat="1">
      <c r="A132" s="38"/>
      <c r="B132" s="39"/>
      <c r="C132" s="40"/>
      <c r="D132" s="229" t="s">
        <v>125</v>
      </c>
      <c r="E132" s="40"/>
      <c r="F132" s="234" t="s">
        <v>135</v>
      </c>
      <c r="G132" s="40"/>
      <c r="H132" s="40"/>
      <c r="I132" s="231"/>
      <c r="J132" s="40"/>
      <c r="K132" s="40"/>
      <c r="L132" s="44"/>
      <c r="M132" s="232"/>
      <c r="N132" s="23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125</v>
      </c>
      <c r="AU132" s="17" t="s">
        <v>83</v>
      </c>
    </row>
    <row r="133" s="2" customFormat="1" ht="16.5" customHeight="1">
      <c r="A133" s="38"/>
      <c r="B133" s="39"/>
      <c r="C133" s="215" t="s">
        <v>136</v>
      </c>
      <c r="D133" s="215" t="s">
        <v>117</v>
      </c>
      <c r="E133" s="216" t="s">
        <v>137</v>
      </c>
      <c r="F133" s="217" t="s">
        <v>138</v>
      </c>
      <c r="G133" s="218" t="s">
        <v>120</v>
      </c>
      <c r="H133" s="219">
        <v>1</v>
      </c>
      <c r="I133" s="220"/>
      <c r="J133" s="221">
        <f>ROUND(I133*H133,2)</f>
        <v>0</v>
      </c>
      <c r="K133" s="222"/>
      <c r="L133" s="44"/>
      <c r="M133" s="223" t="s">
        <v>1</v>
      </c>
      <c r="N133" s="224" t="s">
        <v>38</v>
      </c>
      <c r="O133" s="91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7" t="s">
        <v>121</v>
      </c>
      <c r="AT133" s="227" t="s">
        <v>117</v>
      </c>
      <c r="AU133" s="227" t="s">
        <v>83</v>
      </c>
      <c r="AY133" s="17" t="s">
        <v>114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81</v>
      </c>
      <c r="BK133" s="228">
        <f>ROUND(I133*H133,2)</f>
        <v>0</v>
      </c>
      <c r="BL133" s="17" t="s">
        <v>121</v>
      </c>
      <c r="BM133" s="227" t="s">
        <v>139</v>
      </c>
    </row>
    <row r="134" s="2" customFormat="1">
      <c r="A134" s="38"/>
      <c r="B134" s="39"/>
      <c r="C134" s="40"/>
      <c r="D134" s="229" t="s">
        <v>123</v>
      </c>
      <c r="E134" s="40"/>
      <c r="F134" s="230" t="s">
        <v>138</v>
      </c>
      <c r="G134" s="40"/>
      <c r="H134" s="40"/>
      <c r="I134" s="231"/>
      <c r="J134" s="40"/>
      <c r="K134" s="40"/>
      <c r="L134" s="44"/>
      <c r="M134" s="232"/>
      <c r="N134" s="23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123</v>
      </c>
      <c r="AU134" s="17" t="s">
        <v>83</v>
      </c>
    </row>
    <row r="135" s="2" customFormat="1" ht="16.5" customHeight="1">
      <c r="A135" s="38"/>
      <c r="B135" s="39"/>
      <c r="C135" s="235" t="s">
        <v>140</v>
      </c>
      <c r="D135" s="235" t="s">
        <v>111</v>
      </c>
      <c r="E135" s="236" t="s">
        <v>141</v>
      </c>
      <c r="F135" s="237" t="s">
        <v>142</v>
      </c>
      <c r="G135" s="238" t="s">
        <v>120</v>
      </c>
      <c r="H135" s="239">
        <v>1</v>
      </c>
      <c r="I135" s="240"/>
      <c r="J135" s="241">
        <f>ROUND(I135*H135,2)</f>
        <v>0</v>
      </c>
      <c r="K135" s="242"/>
      <c r="L135" s="243"/>
      <c r="M135" s="244" t="s">
        <v>1</v>
      </c>
      <c r="N135" s="245" t="s">
        <v>38</v>
      </c>
      <c r="O135" s="91"/>
      <c r="P135" s="225">
        <f>O135*H135</f>
        <v>0</v>
      </c>
      <c r="Q135" s="225">
        <v>0.062</v>
      </c>
      <c r="R135" s="225">
        <f>Q135*H135</f>
        <v>0.062</v>
      </c>
      <c r="S135" s="225">
        <v>0</v>
      </c>
      <c r="T135" s="22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133</v>
      </c>
      <c r="AT135" s="227" t="s">
        <v>111</v>
      </c>
      <c r="AU135" s="227" t="s">
        <v>83</v>
      </c>
      <c r="AY135" s="17" t="s">
        <v>114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81</v>
      </c>
      <c r="BK135" s="228">
        <f>ROUND(I135*H135,2)</f>
        <v>0</v>
      </c>
      <c r="BL135" s="17" t="s">
        <v>133</v>
      </c>
      <c r="BM135" s="227" t="s">
        <v>143</v>
      </c>
    </row>
    <row r="136" s="2" customFormat="1">
      <c r="A136" s="38"/>
      <c r="B136" s="39"/>
      <c r="C136" s="40"/>
      <c r="D136" s="229" t="s">
        <v>123</v>
      </c>
      <c r="E136" s="40"/>
      <c r="F136" s="230" t="s">
        <v>142</v>
      </c>
      <c r="G136" s="40"/>
      <c r="H136" s="40"/>
      <c r="I136" s="231"/>
      <c r="J136" s="40"/>
      <c r="K136" s="40"/>
      <c r="L136" s="44"/>
      <c r="M136" s="232"/>
      <c r="N136" s="23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123</v>
      </c>
      <c r="AU136" s="17" t="s">
        <v>83</v>
      </c>
    </row>
    <row r="137" s="2" customFormat="1">
      <c r="A137" s="38"/>
      <c r="B137" s="39"/>
      <c r="C137" s="40"/>
      <c r="D137" s="229" t="s">
        <v>125</v>
      </c>
      <c r="E137" s="40"/>
      <c r="F137" s="234" t="s">
        <v>144</v>
      </c>
      <c r="G137" s="40"/>
      <c r="H137" s="40"/>
      <c r="I137" s="231"/>
      <c r="J137" s="40"/>
      <c r="K137" s="40"/>
      <c r="L137" s="44"/>
      <c r="M137" s="232"/>
      <c r="N137" s="23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125</v>
      </c>
      <c r="AU137" s="17" t="s">
        <v>83</v>
      </c>
    </row>
    <row r="138" s="2" customFormat="1" ht="37.8" customHeight="1">
      <c r="A138" s="38"/>
      <c r="B138" s="39"/>
      <c r="C138" s="215" t="s">
        <v>145</v>
      </c>
      <c r="D138" s="215" t="s">
        <v>117</v>
      </c>
      <c r="E138" s="216" t="s">
        <v>146</v>
      </c>
      <c r="F138" s="217" t="s">
        <v>147</v>
      </c>
      <c r="G138" s="218" t="s">
        <v>148</v>
      </c>
      <c r="H138" s="219">
        <v>42.000000000000199</v>
      </c>
      <c r="I138" s="220"/>
      <c r="J138" s="221">
        <f>ROUND(I138*H138,2)</f>
        <v>0</v>
      </c>
      <c r="K138" s="222"/>
      <c r="L138" s="44"/>
      <c r="M138" s="223" t="s">
        <v>1</v>
      </c>
      <c r="N138" s="224" t="s">
        <v>38</v>
      </c>
      <c r="O138" s="91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7" t="s">
        <v>121</v>
      </c>
      <c r="AT138" s="227" t="s">
        <v>117</v>
      </c>
      <c r="AU138" s="227" t="s">
        <v>83</v>
      </c>
      <c r="AY138" s="17" t="s">
        <v>114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81</v>
      </c>
      <c r="BK138" s="228">
        <f>ROUND(I138*H138,2)</f>
        <v>0</v>
      </c>
      <c r="BL138" s="17" t="s">
        <v>121</v>
      </c>
      <c r="BM138" s="227" t="s">
        <v>149</v>
      </c>
    </row>
    <row r="139" s="2" customFormat="1">
      <c r="A139" s="38"/>
      <c r="B139" s="39"/>
      <c r="C139" s="40"/>
      <c r="D139" s="229" t="s">
        <v>123</v>
      </c>
      <c r="E139" s="40"/>
      <c r="F139" s="230" t="s">
        <v>150</v>
      </c>
      <c r="G139" s="40"/>
      <c r="H139" s="40"/>
      <c r="I139" s="231"/>
      <c r="J139" s="40"/>
      <c r="K139" s="40"/>
      <c r="L139" s="44"/>
      <c r="M139" s="232"/>
      <c r="N139" s="23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123</v>
      </c>
      <c r="AU139" s="17" t="s">
        <v>83</v>
      </c>
    </row>
    <row r="140" s="2" customFormat="1">
      <c r="A140" s="38"/>
      <c r="B140" s="39"/>
      <c r="C140" s="40"/>
      <c r="D140" s="229" t="s">
        <v>125</v>
      </c>
      <c r="E140" s="40"/>
      <c r="F140" s="234" t="s">
        <v>151</v>
      </c>
      <c r="G140" s="40"/>
      <c r="H140" s="40"/>
      <c r="I140" s="231"/>
      <c r="J140" s="40"/>
      <c r="K140" s="40"/>
      <c r="L140" s="44"/>
      <c r="M140" s="232"/>
      <c r="N140" s="23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125</v>
      </c>
      <c r="AU140" s="17" t="s">
        <v>83</v>
      </c>
    </row>
    <row r="141" s="2" customFormat="1" ht="16.5" customHeight="1">
      <c r="A141" s="38"/>
      <c r="B141" s="39"/>
      <c r="C141" s="235" t="s">
        <v>152</v>
      </c>
      <c r="D141" s="235" t="s">
        <v>111</v>
      </c>
      <c r="E141" s="236" t="s">
        <v>153</v>
      </c>
      <c r="F141" s="237" t="s">
        <v>154</v>
      </c>
      <c r="G141" s="238" t="s">
        <v>155</v>
      </c>
      <c r="H141" s="239">
        <v>46.200000000000202</v>
      </c>
      <c r="I141" s="240"/>
      <c r="J141" s="241">
        <f>ROUND(I141*H141,2)</f>
        <v>0</v>
      </c>
      <c r="K141" s="242"/>
      <c r="L141" s="243"/>
      <c r="M141" s="244" t="s">
        <v>1</v>
      </c>
      <c r="N141" s="245" t="s">
        <v>38</v>
      </c>
      <c r="O141" s="91"/>
      <c r="P141" s="225">
        <f>O141*H141</f>
        <v>0</v>
      </c>
      <c r="Q141" s="225">
        <v>0.001</v>
      </c>
      <c r="R141" s="225">
        <f>Q141*H141</f>
        <v>0.046200000000000206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133</v>
      </c>
      <c r="AT141" s="227" t="s">
        <v>111</v>
      </c>
      <c r="AU141" s="227" t="s">
        <v>83</v>
      </c>
      <c r="AY141" s="17" t="s">
        <v>114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81</v>
      </c>
      <c r="BK141" s="228">
        <f>ROUND(I141*H141,2)</f>
        <v>0</v>
      </c>
      <c r="BL141" s="17" t="s">
        <v>133</v>
      </c>
      <c r="BM141" s="227" t="s">
        <v>156</v>
      </c>
    </row>
    <row r="142" s="2" customFormat="1">
      <c r="A142" s="38"/>
      <c r="B142" s="39"/>
      <c r="C142" s="40"/>
      <c r="D142" s="229" t="s">
        <v>123</v>
      </c>
      <c r="E142" s="40"/>
      <c r="F142" s="230" t="s">
        <v>154</v>
      </c>
      <c r="G142" s="40"/>
      <c r="H142" s="40"/>
      <c r="I142" s="231"/>
      <c r="J142" s="40"/>
      <c r="K142" s="40"/>
      <c r="L142" s="44"/>
      <c r="M142" s="232"/>
      <c r="N142" s="23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123</v>
      </c>
      <c r="AU142" s="17" t="s">
        <v>83</v>
      </c>
    </row>
    <row r="143" s="13" customFormat="1">
      <c r="A143" s="13"/>
      <c r="B143" s="246"/>
      <c r="C143" s="247"/>
      <c r="D143" s="229" t="s">
        <v>157</v>
      </c>
      <c r="E143" s="247"/>
      <c r="F143" s="248" t="s">
        <v>158</v>
      </c>
      <c r="G143" s="247"/>
      <c r="H143" s="249">
        <v>46.200000000000202</v>
      </c>
      <c r="I143" s="250"/>
      <c r="J143" s="247"/>
      <c r="K143" s="247"/>
      <c r="L143" s="251"/>
      <c r="M143" s="252"/>
      <c r="N143" s="253"/>
      <c r="O143" s="253"/>
      <c r="P143" s="253"/>
      <c r="Q143" s="253"/>
      <c r="R143" s="253"/>
      <c r="S143" s="253"/>
      <c r="T143" s="25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5" t="s">
        <v>157</v>
      </c>
      <c r="AU143" s="255" t="s">
        <v>83</v>
      </c>
      <c r="AV143" s="13" t="s">
        <v>83</v>
      </c>
      <c r="AW143" s="13" t="s">
        <v>4</v>
      </c>
      <c r="AX143" s="13" t="s">
        <v>81</v>
      </c>
      <c r="AY143" s="255" t="s">
        <v>114</v>
      </c>
    </row>
    <row r="144" s="2" customFormat="1" ht="16.5" customHeight="1">
      <c r="A144" s="38"/>
      <c r="B144" s="39"/>
      <c r="C144" s="235" t="s">
        <v>159</v>
      </c>
      <c r="D144" s="235" t="s">
        <v>111</v>
      </c>
      <c r="E144" s="236" t="s">
        <v>160</v>
      </c>
      <c r="F144" s="237" t="s">
        <v>161</v>
      </c>
      <c r="G144" s="238" t="s">
        <v>155</v>
      </c>
      <c r="H144" s="239">
        <v>4.4000000000000004</v>
      </c>
      <c r="I144" s="240"/>
      <c r="J144" s="241">
        <f>ROUND(I144*H144,2)</f>
        <v>0</v>
      </c>
      <c r="K144" s="242"/>
      <c r="L144" s="243"/>
      <c r="M144" s="244" t="s">
        <v>1</v>
      </c>
      <c r="N144" s="245" t="s">
        <v>38</v>
      </c>
      <c r="O144" s="91"/>
      <c r="P144" s="225">
        <f>O144*H144</f>
        <v>0</v>
      </c>
      <c r="Q144" s="225">
        <v>0.001</v>
      </c>
      <c r="R144" s="225">
        <f>Q144*H144</f>
        <v>0.0044000000000000003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133</v>
      </c>
      <c r="AT144" s="227" t="s">
        <v>111</v>
      </c>
      <c r="AU144" s="227" t="s">
        <v>83</v>
      </c>
      <c r="AY144" s="17" t="s">
        <v>114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81</v>
      </c>
      <c r="BK144" s="228">
        <f>ROUND(I144*H144,2)</f>
        <v>0</v>
      </c>
      <c r="BL144" s="17" t="s">
        <v>133</v>
      </c>
      <c r="BM144" s="227" t="s">
        <v>162</v>
      </c>
    </row>
    <row r="145" s="2" customFormat="1">
      <c r="A145" s="38"/>
      <c r="B145" s="39"/>
      <c r="C145" s="40"/>
      <c r="D145" s="229" t="s">
        <v>123</v>
      </c>
      <c r="E145" s="40"/>
      <c r="F145" s="230" t="s">
        <v>161</v>
      </c>
      <c r="G145" s="40"/>
      <c r="H145" s="40"/>
      <c r="I145" s="231"/>
      <c r="J145" s="40"/>
      <c r="K145" s="40"/>
      <c r="L145" s="44"/>
      <c r="M145" s="232"/>
      <c r="N145" s="23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123</v>
      </c>
      <c r="AU145" s="17" t="s">
        <v>83</v>
      </c>
    </row>
    <row r="146" s="13" customFormat="1">
      <c r="A146" s="13"/>
      <c r="B146" s="246"/>
      <c r="C146" s="247"/>
      <c r="D146" s="229" t="s">
        <v>157</v>
      </c>
      <c r="E146" s="256" t="s">
        <v>1</v>
      </c>
      <c r="F146" s="248" t="s">
        <v>163</v>
      </c>
      <c r="G146" s="247"/>
      <c r="H146" s="249">
        <v>4.4000000000000004</v>
      </c>
      <c r="I146" s="250"/>
      <c r="J146" s="247"/>
      <c r="K146" s="247"/>
      <c r="L146" s="251"/>
      <c r="M146" s="252"/>
      <c r="N146" s="253"/>
      <c r="O146" s="253"/>
      <c r="P146" s="253"/>
      <c r="Q146" s="253"/>
      <c r="R146" s="253"/>
      <c r="S146" s="253"/>
      <c r="T146" s="25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5" t="s">
        <v>157</v>
      </c>
      <c r="AU146" s="255" t="s">
        <v>83</v>
      </c>
      <c r="AV146" s="13" t="s">
        <v>83</v>
      </c>
      <c r="AW146" s="13" t="s">
        <v>30</v>
      </c>
      <c r="AX146" s="13" t="s">
        <v>81</v>
      </c>
      <c r="AY146" s="255" t="s">
        <v>114</v>
      </c>
    </row>
    <row r="147" s="2" customFormat="1" ht="16.5" customHeight="1">
      <c r="A147" s="38"/>
      <c r="B147" s="39"/>
      <c r="C147" s="235" t="s">
        <v>164</v>
      </c>
      <c r="D147" s="235" t="s">
        <v>111</v>
      </c>
      <c r="E147" s="236" t="s">
        <v>165</v>
      </c>
      <c r="F147" s="237" t="s">
        <v>166</v>
      </c>
      <c r="G147" s="238" t="s">
        <v>120</v>
      </c>
      <c r="H147" s="239">
        <v>4.0000000000000204</v>
      </c>
      <c r="I147" s="240"/>
      <c r="J147" s="241">
        <f>ROUND(I147*H147,2)</f>
        <v>0</v>
      </c>
      <c r="K147" s="242"/>
      <c r="L147" s="243"/>
      <c r="M147" s="244" t="s">
        <v>1</v>
      </c>
      <c r="N147" s="245" t="s">
        <v>38</v>
      </c>
      <c r="O147" s="91"/>
      <c r="P147" s="225">
        <f>O147*H147</f>
        <v>0</v>
      </c>
      <c r="Q147" s="225">
        <v>0.00023000000000000001</v>
      </c>
      <c r="R147" s="225">
        <f>Q147*H147</f>
        <v>0.00092000000000000469</v>
      </c>
      <c r="S147" s="225">
        <v>0</v>
      </c>
      <c r="T147" s="22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7" t="s">
        <v>133</v>
      </c>
      <c r="AT147" s="227" t="s">
        <v>111</v>
      </c>
      <c r="AU147" s="227" t="s">
        <v>83</v>
      </c>
      <c r="AY147" s="17" t="s">
        <v>114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81</v>
      </c>
      <c r="BK147" s="228">
        <f>ROUND(I147*H147,2)</f>
        <v>0</v>
      </c>
      <c r="BL147" s="17" t="s">
        <v>133</v>
      </c>
      <c r="BM147" s="227" t="s">
        <v>167</v>
      </c>
    </row>
    <row r="148" s="2" customFormat="1">
      <c r="A148" s="38"/>
      <c r="B148" s="39"/>
      <c r="C148" s="40"/>
      <c r="D148" s="229" t="s">
        <v>123</v>
      </c>
      <c r="E148" s="40"/>
      <c r="F148" s="230" t="s">
        <v>166</v>
      </c>
      <c r="G148" s="40"/>
      <c r="H148" s="40"/>
      <c r="I148" s="231"/>
      <c r="J148" s="40"/>
      <c r="K148" s="40"/>
      <c r="L148" s="44"/>
      <c r="M148" s="232"/>
      <c r="N148" s="23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123</v>
      </c>
      <c r="AU148" s="17" t="s">
        <v>83</v>
      </c>
    </row>
    <row r="149" s="2" customFormat="1">
      <c r="A149" s="38"/>
      <c r="B149" s="39"/>
      <c r="C149" s="40"/>
      <c r="D149" s="229" t="s">
        <v>125</v>
      </c>
      <c r="E149" s="40"/>
      <c r="F149" s="234" t="s">
        <v>168</v>
      </c>
      <c r="G149" s="40"/>
      <c r="H149" s="40"/>
      <c r="I149" s="231"/>
      <c r="J149" s="40"/>
      <c r="K149" s="40"/>
      <c r="L149" s="44"/>
      <c r="M149" s="232"/>
      <c r="N149" s="23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125</v>
      </c>
      <c r="AU149" s="17" t="s">
        <v>83</v>
      </c>
    </row>
    <row r="150" s="2" customFormat="1" ht="24.15" customHeight="1">
      <c r="A150" s="38"/>
      <c r="B150" s="39"/>
      <c r="C150" s="235" t="s">
        <v>169</v>
      </c>
      <c r="D150" s="235" t="s">
        <v>111</v>
      </c>
      <c r="E150" s="236" t="s">
        <v>170</v>
      </c>
      <c r="F150" s="237" t="s">
        <v>171</v>
      </c>
      <c r="G150" s="238" t="s">
        <v>120</v>
      </c>
      <c r="H150" s="239">
        <v>6.0000000000000302</v>
      </c>
      <c r="I150" s="240"/>
      <c r="J150" s="241">
        <f>ROUND(I150*H150,2)</f>
        <v>0</v>
      </c>
      <c r="K150" s="242"/>
      <c r="L150" s="243"/>
      <c r="M150" s="244" t="s">
        <v>1</v>
      </c>
      <c r="N150" s="245" t="s">
        <v>38</v>
      </c>
      <c r="O150" s="91"/>
      <c r="P150" s="225">
        <f>O150*H150</f>
        <v>0</v>
      </c>
      <c r="Q150" s="225">
        <v>0.00025999999999999998</v>
      </c>
      <c r="R150" s="225">
        <f>Q150*H150</f>
        <v>0.0015600000000000078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133</v>
      </c>
      <c r="AT150" s="227" t="s">
        <v>111</v>
      </c>
      <c r="AU150" s="227" t="s">
        <v>83</v>
      </c>
      <c r="AY150" s="17" t="s">
        <v>114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81</v>
      </c>
      <c r="BK150" s="228">
        <f>ROUND(I150*H150,2)</f>
        <v>0</v>
      </c>
      <c r="BL150" s="17" t="s">
        <v>133</v>
      </c>
      <c r="BM150" s="227" t="s">
        <v>172</v>
      </c>
    </row>
    <row r="151" s="2" customFormat="1">
      <c r="A151" s="38"/>
      <c r="B151" s="39"/>
      <c r="C151" s="40"/>
      <c r="D151" s="229" t="s">
        <v>123</v>
      </c>
      <c r="E151" s="40"/>
      <c r="F151" s="230" t="s">
        <v>171</v>
      </c>
      <c r="G151" s="40"/>
      <c r="H151" s="40"/>
      <c r="I151" s="231"/>
      <c r="J151" s="40"/>
      <c r="K151" s="40"/>
      <c r="L151" s="44"/>
      <c r="M151" s="232"/>
      <c r="N151" s="23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123</v>
      </c>
      <c r="AU151" s="17" t="s">
        <v>83</v>
      </c>
    </row>
    <row r="152" s="2" customFormat="1">
      <c r="A152" s="38"/>
      <c r="B152" s="39"/>
      <c r="C152" s="40"/>
      <c r="D152" s="229" t="s">
        <v>125</v>
      </c>
      <c r="E152" s="40"/>
      <c r="F152" s="234" t="s">
        <v>173</v>
      </c>
      <c r="G152" s="40"/>
      <c r="H152" s="40"/>
      <c r="I152" s="231"/>
      <c r="J152" s="40"/>
      <c r="K152" s="40"/>
      <c r="L152" s="44"/>
      <c r="M152" s="232"/>
      <c r="N152" s="23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125</v>
      </c>
      <c r="AU152" s="17" t="s">
        <v>83</v>
      </c>
    </row>
    <row r="153" s="2" customFormat="1" ht="16.5" customHeight="1">
      <c r="A153" s="38"/>
      <c r="B153" s="39"/>
      <c r="C153" s="235" t="s">
        <v>174</v>
      </c>
      <c r="D153" s="235" t="s">
        <v>111</v>
      </c>
      <c r="E153" s="236" t="s">
        <v>175</v>
      </c>
      <c r="F153" s="237" t="s">
        <v>176</v>
      </c>
      <c r="G153" s="238" t="s">
        <v>120</v>
      </c>
      <c r="H153" s="239">
        <v>2</v>
      </c>
      <c r="I153" s="240"/>
      <c r="J153" s="241">
        <f>ROUND(I153*H153,2)</f>
        <v>0</v>
      </c>
      <c r="K153" s="242"/>
      <c r="L153" s="243"/>
      <c r="M153" s="244" t="s">
        <v>1</v>
      </c>
      <c r="N153" s="245" t="s">
        <v>38</v>
      </c>
      <c r="O153" s="91"/>
      <c r="P153" s="225">
        <f>O153*H153</f>
        <v>0</v>
      </c>
      <c r="Q153" s="225">
        <v>0.00016000000000000001</v>
      </c>
      <c r="R153" s="225">
        <f>Q153*H153</f>
        <v>0.00032000000000000003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133</v>
      </c>
      <c r="AT153" s="227" t="s">
        <v>111</v>
      </c>
      <c r="AU153" s="227" t="s">
        <v>83</v>
      </c>
      <c r="AY153" s="17" t="s">
        <v>114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81</v>
      </c>
      <c r="BK153" s="228">
        <f>ROUND(I153*H153,2)</f>
        <v>0</v>
      </c>
      <c r="BL153" s="17" t="s">
        <v>133</v>
      </c>
      <c r="BM153" s="227" t="s">
        <v>177</v>
      </c>
    </row>
    <row r="154" s="2" customFormat="1">
      <c r="A154" s="38"/>
      <c r="B154" s="39"/>
      <c r="C154" s="40"/>
      <c r="D154" s="229" t="s">
        <v>123</v>
      </c>
      <c r="E154" s="40"/>
      <c r="F154" s="230" t="s">
        <v>176</v>
      </c>
      <c r="G154" s="40"/>
      <c r="H154" s="40"/>
      <c r="I154" s="231"/>
      <c r="J154" s="40"/>
      <c r="K154" s="40"/>
      <c r="L154" s="44"/>
      <c r="M154" s="232"/>
      <c r="N154" s="23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123</v>
      </c>
      <c r="AU154" s="17" t="s">
        <v>83</v>
      </c>
    </row>
    <row r="155" s="2" customFormat="1">
      <c r="A155" s="38"/>
      <c r="B155" s="39"/>
      <c r="C155" s="40"/>
      <c r="D155" s="229" t="s">
        <v>125</v>
      </c>
      <c r="E155" s="40"/>
      <c r="F155" s="234" t="s">
        <v>178</v>
      </c>
      <c r="G155" s="40"/>
      <c r="H155" s="40"/>
      <c r="I155" s="231"/>
      <c r="J155" s="40"/>
      <c r="K155" s="40"/>
      <c r="L155" s="44"/>
      <c r="M155" s="232"/>
      <c r="N155" s="23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125</v>
      </c>
      <c r="AU155" s="17" t="s">
        <v>83</v>
      </c>
    </row>
    <row r="156" s="2" customFormat="1" ht="37.8" customHeight="1">
      <c r="A156" s="38"/>
      <c r="B156" s="39"/>
      <c r="C156" s="215" t="s">
        <v>179</v>
      </c>
      <c r="D156" s="215" t="s">
        <v>117</v>
      </c>
      <c r="E156" s="216" t="s">
        <v>180</v>
      </c>
      <c r="F156" s="217" t="s">
        <v>181</v>
      </c>
      <c r="G156" s="218" t="s">
        <v>120</v>
      </c>
      <c r="H156" s="219">
        <v>1</v>
      </c>
      <c r="I156" s="220"/>
      <c r="J156" s="221">
        <f>ROUND(I156*H156,2)</f>
        <v>0</v>
      </c>
      <c r="K156" s="222"/>
      <c r="L156" s="44"/>
      <c r="M156" s="223" t="s">
        <v>1</v>
      </c>
      <c r="N156" s="224" t="s">
        <v>38</v>
      </c>
      <c r="O156" s="91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7" t="s">
        <v>121</v>
      </c>
      <c r="AT156" s="227" t="s">
        <v>117</v>
      </c>
      <c r="AU156" s="227" t="s">
        <v>83</v>
      </c>
      <c r="AY156" s="17" t="s">
        <v>114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81</v>
      </c>
      <c r="BK156" s="228">
        <f>ROUND(I156*H156,2)</f>
        <v>0</v>
      </c>
      <c r="BL156" s="17" t="s">
        <v>121</v>
      </c>
      <c r="BM156" s="227" t="s">
        <v>182</v>
      </c>
    </row>
    <row r="157" s="2" customFormat="1">
      <c r="A157" s="38"/>
      <c r="B157" s="39"/>
      <c r="C157" s="40"/>
      <c r="D157" s="229" t="s">
        <v>123</v>
      </c>
      <c r="E157" s="40"/>
      <c r="F157" s="230" t="s">
        <v>183</v>
      </c>
      <c r="G157" s="40"/>
      <c r="H157" s="40"/>
      <c r="I157" s="231"/>
      <c r="J157" s="40"/>
      <c r="K157" s="40"/>
      <c r="L157" s="44"/>
      <c r="M157" s="232"/>
      <c r="N157" s="23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123</v>
      </c>
      <c r="AU157" s="17" t="s">
        <v>83</v>
      </c>
    </row>
    <row r="158" s="2" customFormat="1" ht="24.15" customHeight="1">
      <c r="A158" s="38"/>
      <c r="B158" s="39"/>
      <c r="C158" s="215" t="s">
        <v>184</v>
      </c>
      <c r="D158" s="215" t="s">
        <v>117</v>
      </c>
      <c r="E158" s="216" t="s">
        <v>185</v>
      </c>
      <c r="F158" s="217" t="s">
        <v>186</v>
      </c>
      <c r="G158" s="218" t="s">
        <v>120</v>
      </c>
      <c r="H158" s="219">
        <v>1</v>
      </c>
      <c r="I158" s="220"/>
      <c r="J158" s="221">
        <f>ROUND(I158*H158,2)</f>
        <v>0</v>
      </c>
      <c r="K158" s="222"/>
      <c r="L158" s="44"/>
      <c r="M158" s="223" t="s">
        <v>1</v>
      </c>
      <c r="N158" s="224" t="s">
        <v>38</v>
      </c>
      <c r="O158" s="91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121</v>
      </c>
      <c r="AT158" s="227" t="s">
        <v>117</v>
      </c>
      <c r="AU158" s="227" t="s">
        <v>83</v>
      </c>
      <c r="AY158" s="17" t="s">
        <v>114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81</v>
      </c>
      <c r="BK158" s="228">
        <f>ROUND(I158*H158,2)</f>
        <v>0</v>
      </c>
      <c r="BL158" s="17" t="s">
        <v>121</v>
      </c>
      <c r="BM158" s="227" t="s">
        <v>187</v>
      </c>
    </row>
    <row r="159" s="2" customFormat="1">
      <c r="A159" s="38"/>
      <c r="B159" s="39"/>
      <c r="C159" s="40"/>
      <c r="D159" s="229" t="s">
        <v>123</v>
      </c>
      <c r="E159" s="40"/>
      <c r="F159" s="230" t="s">
        <v>188</v>
      </c>
      <c r="G159" s="40"/>
      <c r="H159" s="40"/>
      <c r="I159" s="231"/>
      <c r="J159" s="40"/>
      <c r="K159" s="40"/>
      <c r="L159" s="44"/>
      <c r="M159" s="232"/>
      <c r="N159" s="23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123</v>
      </c>
      <c r="AU159" s="17" t="s">
        <v>83</v>
      </c>
    </row>
    <row r="160" s="2" customFormat="1" ht="21.75" customHeight="1">
      <c r="A160" s="38"/>
      <c r="B160" s="39"/>
      <c r="C160" s="215" t="s">
        <v>189</v>
      </c>
      <c r="D160" s="215" t="s">
        <v>117</v>
      </c>
      <c r="E160" s="216" t="s">
        <v>190</v>
      </c>
      <c r="F160" s="217" t="s">
        <v>191</v>
      </c>
      <c r="G160" s="218" t="s">
        <v>120</v>
      </c>
      <c r="H160" s="219">
        <v>1</v>
      </c>
      <c r="I160" s="220"/>
      <c r="J160" s="221">
        <f>ROUND(I160*H160,2)</f>
        <v>0</v>
      </c>
      <c r="K160" s="222"/>
      <c r="L160" s="44"/>
      <c r="M160" s="223" t="s">
        <v>1</v>
      </c>
      <c r="N160" s="224" t="s">
        <v>38</v>
      </c>
      <c r="O160" s="91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121</v>
      </c>
      <c r="AT160" s="227" t="s">
        <v>117</v>
      </c>
      <c r="AU160" s="227" t="s">
        <v>83</v>
      </c>
      <c r="AY160" s="17" t="s">
        <v>114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81</v>
      </c>
      <c r="BK160" s="228">
        <f>ROUND(I160*H160,2)</f>
        <v>0</v>
      </c>
      <c r="BL160" s="17" t="s">
        <v>121</v>
      </c>
      <c r="BM160" s="227" t="s">
        <v>192</v>
      </c>
    </row>
    <row r="161" s="2" customFormat="1">
      <c r="A161" s="38"/>
      <c r="B161" s="39"/>
      <c r="C161" s="40"/>
      <c r="D161" s="229" t="s">
        <v>123</v>
      </c>
      <c r="E161" s="40"/>
      <c r="F161" s="230" t="s">
        <v>193</v>
      </c>
      <c r="G161" s="40"/>
      <c r="H161" s="40"/>
      <c r="I161" s="231"/>
      <c r="J161" s="40"/>
      <c r="K161" s="40"/>
      <c r="L161" s="44"/>
      <c r="M161" s="232"/>
      <c r="N161" s="23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123</v>
      </c>
      <c r="AU161" s="17" t="s">
        <v>83</v>
      </c>
    </row>
    <row r="162" s="2" customFormat="1" ht="24.15" customHeight="1">
      <c r="A162" s="38"/>
      <c r="B162" s="39"/>
      <c r="C162" s="215" t="s">
        <v>8</v>
      </c>
      <c r="D162" s="215" t="s">
        <v>117</v>
      </c>
      <c r="E162" s="216" t="s">
        <v>194</v>
      </c>
      <c r="F162" s="217" t="s">
        <v>195</v>
      </c>
      <c r="G162" s="218" t="s">
        <v>120</v>
      </c>
      <c r="H162" s="219">
        <v>4</v>
      </c>
      <c r="I162" s="220"/>
      <c r="J162" s="221">
        <f>ROUND(I162*H162,2)</f>
        <v>0</v>
      </c>
      <c r="K162" s="222"/>
      <c r="L162" s="44"/>
      <c r="M162" s="223" t="s">
        <v>1</v>
      </c>
      <c r="N162" s="224" t="s">
        <v>38</v>
      </c>
      <c r="O162" s="91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121</v>
      </c>
      <c r="AT162" s="227" t="s">
        <v>117</v>
      </c>
      <c r="AU162" s="227" t="s">
        <v>83</v>
      </c>
      <c r="AY162" s="17" t="s">
        <v>114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81</v>
      </c>
      <c r="BK162" s="228">
        <f>ROUND(I162*H162,2)</f>
        <v>0</v>
      </c>
      <c r="BL162" s="17" t="s">
        <v>121</v>
      </c>
      <c r="BM162" s="227" t="s">
        <v>196</v>
      </c>
    </row>
    <row r="163" s="2" customFormat="1">
      <c r="A163" s="38"/>
      <c r="B163" s="39"/>
      <c r="C163" s="40"/>
      <c r="D163" s="229" t="s">
        <v>123</v>
      </c>
      <c r="E163" s="40"/>
      <c r="F163" s="230" t="s">
        <v>197</v>
      </c>
      <c r="G163" s="40"/>
      <c r="H163" s="40"/>
      <c r="I163" s="231"/>
      <c r="J163" s="40"/>
      <c r="K163" s="40"/>
      <c r="L163" s="44"/>
      <c r="M163" s="232"/>
      <c r="N163" s="23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123</v>
      </c>
      <c r="AU163" s="17" t="s">
        <v>83</v>
      </c>
    </row>
    <row r="164" s="2" customFormat="1" ht="16.5" customHeight="1">
      <c r="A164" s="38"/>
      <c r="B164" s="39"/>
      <c r="C164" s="215" t="s">
        <v>198</v>
      </c>
      <c r="D164" s="215" t="s">
        <v>117</v>
      </c>
      <c r="E164" s="216" t="s">
        <v>199</v>
      </c>
      <c r="F164" s="217" t="s">
        <v>200</v>
      </c>
      <c r="G164" s="218" t="s">
        <v>201</v>
      </c>
      <c r="H164" s="219">
        <v>1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38</v>
      </c>
      <c r="O164" s="91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121</v>
      </c>
      <c r="AT164" s="227" t="s">
        <v>117</v>
      </c>
      <c r="AU164" s="227" t="s">
        <v>83</v>
      </c>
      <c r="AY164" s="17" t="s">
        <v>114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81</v>
      </c>
      <c r="BK164" s="228">
        <f>ROUND(I164*H164,2)</f>
        <v>0</v>
      </c>
      <c r="BL164" s="17" t="s">
        <v>121</v>
      </c>
      <c r="BM164" s="227" t="s">
        <v>202</v>
      </c>
    </row>
    <row r="165" s="2" customFormat="1">
      <c r="A165" s="38"/>
      <c r="B165" s="39"/>
      <c r="C165" s="40"/>
      <c r="D165" s="229" t="s">
        <v>123</v>
      </c>
      <c r="E165" s="40"/>
      <c r="F165" s="230" t="s">
        <v>203</v>
      </c>
      <c r="G165" s="40"/>
      <c r="H165" s="40"/>
      <c r="I165" s="231"/>
      <c r="J165" s="40"/>
      <c r="K165" s="40"/>
      <c r="L165" s="44"/>
      <c r="M165" s="232"/>
      <c r="N165" s="23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123</v>
      </c>
      <c r="AU165" s="17" t="s">
        <v>83</v>
      </c>
    </row>
    <row r="166" s="2" customFormat="1" ht="37.8" customHeight="1">
      <c r="A166" s="38"/>
      <c r="B166" s="39"/>
      <c r="C166" s="215" t="s">
        <v>204</v>
      </c>
      <c r="D166" s="215" t="s">
        <v>117</v>
      </c>
      <c r="E166" s="216" t="s">
        <v>205</v>
      </c>
      <c r="F166" s="217" t="s">
        <v>206</v>
      </c>
      <c r="G166" s="218" t="s">
        <v>148</v>
      </c>
      <c r="H166" s="219">
        <v>8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38</v>
      </c>
      <c r="O166" s="91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121</v>
      </c>
      <c r="AT166" s="227" t="s">
        <v>117</v>
      </c>
      <c r="AU166" s="227" t="s">
        <v>83</v>
      </c>
      <c r="AY166" s="17" t="s">
        <v>114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81</v>
      </c>
      <c r="BK166" s="228">
        <f>ROUND(I166*H166,2)</f>
        <v>0</v>
      </c>
      <c r="BL166" s="17" t="s">
        <v>121</v>
      </c>
      <c r="BM166" s="227" t="s">
        <v>207</v>
      </c>
    </row>
    <row r="167" s="2" customFormat="1">
      <c r="A167" s="38"/>
      <c r="B167" s="39"/>
      <c r="C167" s="40"/>
      <c r="D167" s="229" t="s">
        <v>123</v>
      </c>
      <c r="E167" s="40"/>
      <c r="F167" s="230" t="s">
        <v>208</v>
      </c>
      <c r="G167" s="40"/>
      <c r="H167" s="40"/>
      <c r="I167" s="231"/>
      <c r="J167" s="40"/>
      <c r="K167" s="40"/>
      <c r="L167" s="44"/>
      <c r="M167" s="232"/>
      <c r="N167" s="23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123</v>
      </c>
      <c r="AU167" s="17" t="s">
        <v>83</v>
      </c>
    </row>
    <row r="168" s="2" customFormat="1" ht="24.15" customHeight="1">
      <c r="A168" s="38"/>
      <c r="B168" s="39"/>
      <c r="C168" s="235" t="s">
        <v>209</v>
      </c>
      <c r="D168" s="235" t="s">
        <v>111</v>
      </c>
      <c r="E168" s="236" t="s">
        <v>210</v>
      </c>
      <c r="F168" s="237" t="s">
        <v>211</v>
      </c>
      <c r="G168" s="238" t="s">
        <v>148</v>
      </c>
      <c r="H168" s="239">
        <v>9.1999999999999993</v>
      </c>
      <c r="I168" s="240"/>
      <c r="J168" s="241">
        <f>ROUND(I168*H168,2)</f>
        <v>0</v>
      </c>
      <c r="K168" s="242"/>
      <c r="L168" s="243"/>
      <c r="M168" s="244" t="s">
        <v>1</v>
      </c>
      <c r="N168" s="245" t="s">
        <v>38</v>
      </c>
      <c r="O168" s="91"/>
      <c r="P168" s="225">
        <f>O168*H168</f>
        <v>0</v>
      </c>
      <c r="Q168" s="225">
        <v>0.00012</v>
      </c>
      <c r="R168" s="225">
        <f>Q168*H168</f>
        <v>0.001104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133</v>
      </c>
      <c r="AT168" s="227" t="s">
        <v>111</v>
      </c>
      <c r="AU168" s="227" t="s">
        <v>83</v>
      </c>
      <c r="AY168" s="17" t="s">
        <v>114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81</v>
      </c>
      <c r="BK168" s="228">
        <f>ROUND(I168*H168,2)</f>
        <v>0</v>
      </c>
      <c r="BL168" s="17" t="s">
        <v>133</v>
      </c>
      <c r="BM168" s="227" t="s">
        <v>212</v>
      </c>
    </row>
    <row r="169" s="2" customFormat="1">
      <c r="A169" s="38"/>
      <c r="B169" s="39"/>
      <c r="C169" s="40"/>
      <c r="D169" s="229" t="s">
        <v>123</v>
      </c>
      <c r="E169" s="40"/>
      <c r="F169" s="230" t="s">
        <v>211</v>
      </c>
      <c r="G169" s="40"/>
      <c r="H169" s="40"/>
      <c r="I169" s="231"/>
      <c r="J169" s="40"/>
      <c r="K169" s="40"/>
      <c r="L169" s="44"/>
      <c r="M169" s="232"/>
      <c r="N169" s="23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123</v>
      </c>
      <c r="AU169" s="17" t="s">
        <v>83</v>
      </c>
    </row>
    <row r="170" s="2" customFormat="1">
      <c r="A170" s="38"/>
      <c r="B170" s="39"/>
      <c r="C170" s="40"/>
      <c r="D170" s="229" t="s">
        <v>125</v>
      </c>
      <c r="E170" s="40"/>
      <c r="F170" s="234" t="s">
        <v>213</v>
      </c>
      <c r="G170" s="40"/>
      <c r="H170" s="40"/>
      <c r="I170" s="231"/>
      <c r="J170" s="40"/>
      <c r="K170" s="40"/>
      <c r="L170" s="44"/>
      <c r="M170" s="232"/>
      <c r="N170" s="23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125</v>
      </c>
      <c r="AU170" s="17" t="s">
        <v>83</v>
      </c>
    </row>
    <row r="171" s="13" customFormat="1">
      <c r="A171" s="13"/>
      <c r="B171" s="246"/>
      <c r="C171" s="247"/>
      <c r="D171" s="229" t="s">
        <v>157</v>
      </c>
      <c r="E171" s="247"/>
      <c r="F171" s="248" t="s">
        <v>214</v>
      </c>
      <c r="G171" s="247"/>
      <c r="H171" s="249">
        <v>9.1999999999999993</v>
      </c>
      <c r="I171" s="250"/>
      <c r="J171" s="247"/>
      <c r="K171" s="247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157</v>
      </c>
      <c r="AU171" s="255" t="s">
        <v>83</v>
      </c>
      <c r="AV171" s="13" t="s">
        <v>83</v>
      </c>
      <c r="AW171" s="13" t="s">
        <v>4</v>
      </c>
      <c r="AX171" s="13" t="s">
        <v>81</v>
      </c>
      <c r="AY171" s="255" t="s">
        <v>114</v>
      </c>
    </row>
    <row r="172" s="2" customFormat="1" ht="37.8" customHeight="1">
      <c r="A172" s="38"/>
      <c r="B172" s="39"/>
      <c r="C172" s="215" t="s">
        <v>215</v>
      </c>
      <c r="D172" s="215" t="s">
        <v>117</v>
      </c>
      <c r="E172" s="216" t="s">
        <v>216</v>
      </c>
      <c r="F172" s="217" t="s">
        <v>217</v>
      </c>
      <c r="G172" s="218" t="s">
        <v>148</v>
      </c>
      <c r="H172" s="219">
        <v>48</v>
      </c>
      <c r="I172" s="220"/>
      <c r="J172" s="221">
        <f>ROUND(I172*H172,2)</f>
        <v>0</v>
      </c>
      <c r="K172" s="222"/>
      <c r="L172" s="44"/>
      <c r="M172" s="223" t="s">
        <v>1</v>
      </c>
      <c r="N172" s="224" t="s">
        <v>38</v>
      </c>
      <c r="O172" s="91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121</v>
      </c>
      <c r="AT172" s="227" t="s">
        <v>117</v>
      </c>
      <c r="AU172" s="227" t="s">
        <v>83</v>
      </c>
      <c r="AY172" s="17" t="s">
        <v>114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81</v>
      </c>
      <c r="BK172" s="228">
        <f>ROUND(I172*H172,2)</f>
        <v>0</v>
      </c>
      <c r="BL172" s="17" t="s">
        <v>121</v>
      </c>
      <c r="BM172" s="227" t="s">
        <v>218</v>
      </c>
    </row>
    <row r="173" s="2" customFormat="1">
      <c r="A173" s="38"/>
      <c r="B173" s="39"/>
      <c r="C173" s="40"/>
      <c r="D173" s="229" t="s">
        <v>123</v>
      </c>
      <c r="E173" s="40"/>
      <c r="F173" s="230" t="s">
        <v>219</v>
      </c>
      <c r="G173" s="40"/>
      <c r="H173" s="40"/>
      <c r="I173" s="231"/>
      <c r="J173" s="40"/>
      <c r="K173" s="40"/>
      <c r="L173" s="44"/>
      <c r="M173" s="232"/>
      <c r="N173" s="23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123</v>
      </c>
      <c r="AU173" s="17" t="s">
        <v>83</v>
      </c>
    </row>
    <row r="174" s="2" customFormat="1" ht="24.15" customHeight="1">
      <c r="A174" s="38"/>
      <c r="B174" s="39"/>
      <c r="C174" s="235" t="s">
        <v>220</v>
      </c>
      <c r="D174" s="235" t="s">
        <v>111</v>
      </c>
      <c r="E174" s="236" t="s">
        <v>221</v>
      </c>
      <c r="F174" s="237" t="s">
        <v>222</v>
      </c>
      <c r="G174" s="238" t="s">
        <v>148</v>
      </c>
      <c r="H174" s="239">
        <v>55.200000000000003</v>
      </c>
      <c r="I174" s="240"/>
      <c r="J174" s="241">
        <f>ROUND(I174*H174,2)</f>
        <v>0</v>
      </c>
      <c r="K174" s="242"/>
      <c r="L174" s="243"/>
      <c r="M174" s="244" t="s">
        <v>1</v>
      </c>
      <c r="N174" s="245" t="s">
        <v>38</v>
      </c>
      <c r="O174" s="91"/>
      <c r="P174" s="225">
        <f>O174*H174</f>
        <v>0</v>
      </c>
      <c r="Q174" s="225">
        <v>0.00075000000000000002</v>
      </c>
      <c r="R174" s="225">
        <f>Q174*H174</f>
        <v>0.041400000000000006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133</v>
      </c>
      <c r="AT174" s="227" t="s">
        <v>111</v>
      </c>
      <c r="AU174" s="227" t="s">
        <v>83</v>
      </c>
      <c r="AY174" s="17" t="s">
        <v>114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81</v>
      </c>
      <c r="BK174" s="228">
        <f>ROUND(I174*H174,2)</f>
        <v>0</v>
      </c>
      <c r="BL174" s="17" t="s">
        <v>133</v>
      </c>
      <c r="BM174" s="227" t="s">
        <v>223</v>
      </c>
    </row>
    <row r="175" s="2" customFormat="1">
      <c r="A175" s="38"/>
      <c r="B175" s="39"/>
      <c r="C175" s="40"/>
      <c r="D175" s="229" t="s">
        <v>123</v>
      </c>
      <c r="E175" s="40"/>
      <c r="F175" s="230" t="s">
        <v>222</v>
      </c>
      <c r="G175" s="40"/>
      <c r="H175" s="40"/>
      <c r="I175" s="231"/>
      <c r="J175" s="40"/>
      <c r="K175" s="40"/>
      <c r="L175" s="44"/>
      <c r="M175" s="232"/>
      <c r="N175" s="23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123</v>
      </c>
      <c r="AU175" s="17" t="s">
        <v>83</v>
      </c>
    </row>
    <row r="176" s="2" customFormat="1">
      <c r="A176" s="38"/>
      <c r="B176" s="39"/>
      <c r="C176" s="40"/>
      <c r="D176" s="229" t="s">
        <v>125</v>
      </c>
      <c r="E176" s="40"/>
      <c r="F176" s="234" t="s">
        <v>224</v>
      </c>
      <c r="G176" s="40"/>
      <c r="H176" s="40"/>
      <c r="I176" s="231"/>
      <c r="J176" s="40"/>
      <c r="K176" s="40"/>
      <c r="L176" s="44"/>
      <c r="M176" s="232"/>
      <c r="N176" s="23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125</v>
      </c>
      <c r="AU176" s="17" t="s">
        <v>83</v>
      </c>
    </row>
    <row r="177" s="13" customFormat="1">
      <c r="A177" s="13"/>
      <c r="B177" s="246"/>
      <c r="C177" s="247"/>
      <c r="D177" s="229" t="s">
        <v>157</v>
      </c>
      <c r="E177" s="247"/>
      <c r="F177" s="248" t="s">
        <v>225</v>
      </c>
      <c r="G177" s="247"/>
      <c r="H177" s="249">
        <v>55.200000000000003</v>
      </c>
      <c r="I177" s="250"/>
      <c r="J177" s="247"/>
      <c r="K177" s="247"/>
      <c r="L177" s="251"/>
      <c r="M177" s="252"/>
      <c r="N177" s="253"/>
      <c r="O177" s="253"/>
      <c r="P177" s="253"/>
      <c r="Q177" s="253"/>
      <c r="R177" s="253"/>
      <c r="S177" s="253"/>
      <c r="T177" s="25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5" t="s">
        <v>157</v>
      </c>
      <c r="AU177" s="255" t="s">
        <v>83</v>
      </c>
      <c r="AV177" s="13" t="s">
        <v>83</v>
      </c>
      <c r="AW177" s="13" t="s">
        <v>4</v>
      </c>
      <c r="AX177" s="13" t="s">
        <v>81</v>
      </c>
      <c r="AY177" s="255" t="s">
        <v>114</v>
      </c>
    </row>
    <row r="178" s="12" customFormat="1" ht="22.8" customHeight="1">
      <c r="A178" s="12"/>
      <c r="B178" s="199"/>
      <c r="C178" s="200"/>
      <c r="D178" s="201" t="s">
        <v>72</v>
      </c>
      <c r="E178" s="213" t="s">
        <v>226</v>
      </c>
      <c r="F178" s="213" t="s">
        <v>227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SUM(P179:P183)</f>
        <v>0</v>
      </c>
      <c r="Q178" s="207"/>
      <c r="R178" s="208">
        <f>SUM(R179:R183)</f>
        <v>0.00033</v>
      </c>
      <c r="S178" s="207"/>
      <c r="T178" s="209">
        <f>SUM(T179:T183)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113</v>
      </c>
      <c r="AT178" s="211" t="s">
        <v>72</v>
      </c>
      <c r="AU178" s="211" t="s">
        <v>81</v>
      </c>
      <c r="AY178" s="210" t="s">
        <v>114</v>
      </c>
      <c r="BK178" s="212">
        <f>SUM(BK179:BK183)</f>
        <v>0</v>
      </c>
    </row>
    <row r="179" s="2" customFormat="1" ht="16.5" customHeight="1">
      <c r="A179" s="38"/>
      <c r="B179" s="39"/>
      <c r="C179" s="215" t="s">
        <v>7</v>
      </c>
      <c r="D179" s="215" t="s">
        <v>117</v>
      </c>
      <c r="E179" s="216" t="s">
        <v>228</v>
      </c>
      <c r="F179" s="217" t="s">
        <v>229</v>
      </c>
      <c r="G179" s="218" t="s">
        <v>120</v>
      </c>
      <c r="H179" s="219">
        <v>3</v>
      </c>
      <c r="I179" s="220"/>
      <c r="J179" s="221">
        <f>ROUND(I179*H179,2)</f>
        <v>0</v>
      </c>
      <c r="K179" s="222"/>
      <c r="L179" s="44"/>
      <c r="M179" s="223" t="s">
        <v>1</v>
      </c>
      <c r="N179" s="224" t="s">
        <v>38</v>
      </c>
      <c r="O179" s="91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121</v>
      </c>
      <c r="AT179" s="227" t="s">
        <v>117</v>
      </c>
      <c r="AU179" s="227" t="s">
        <v>83</v>
      </c>
      <c r="AY179" s="17" t="s">
        <v>114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81</v>
      </c>
      <c r="BK179" s="228">
        <f>ROUND(I179*H179,2)</f>
        <v>0</v>
      </c>
      <c r="BL179" s="17" t="s">
        <v>121</v>
      </c>
      <c r="BM179" s="227" t="s">
        <v>230</v>
      </c>
    </row>
    <row r="180" s="2" customFormat="1">
      <c r="A180" s="38"/>
      <c r="B180" s="39"/>
      <c r="C180" s="40"/>
      <c r="D180" s="229" t="s">
        <v>123</v>
      </c>
      <c r="E180" s="40"/>
      <c r="F180" s="230" t="s">
        <v>231</v>
      </c>
      <c r="G180" s="40"/>
      <c r="H180" s="40"/>
      <c r="I180" s="231"/>
      <c r="J180" s="40"/>
      <c r="K180" s="40"/>
      <c r="L180" s="44"/>
      <c r="M180" s="232"/>
      <c r="N180" s="23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123</v>
      </c>
      <c r="AU180" s="17" t="s">
        <v>83</v>
      </c>
    </row>
    <row r="181" s="2" customFormat="1" ht="24.15" customHeight="1">
      <c r="A181" s="38"/>
      <c r="B181" s="39"/>
      <c r="C181" s="235" t="s">
        <v>232</v>
      </c>
      <c r="D181" s="235" t="s">
        <v>111</v>
      </c>
      <c r="E181" s="236" t="s">
        <v>233</v>
      </c>
      <c r="F181" s="237" t="s">
        <v>234</v>
      </c>
      <c r="G181" s="238" t="s">
        <v>120</v>
      </c>
      <c r="H181" s="239">
        <v>3</v>
      </c>
      <c r="I181" s="240"/>
      <c r="J181" s="241">
        <f>ROUND(I181*H181,2)</f>
        <v>0</v>
      </c>
      <c r="K181" s="242"/>
      <c r="L181" s="243"/>
      <c r="M181" s="244" t="s">
        <v>1</v>
      </c>
      <c r="N181" s="245" t="s">
        <v>38</v>
      </c>
      <c r="O181" s="91"/>
      <c r="P181" s="225">
        <f>O181*H181</f>
        <v>0</v>
      </c>
      <c r="Q181" s="225">
        <v>0.00011</v>
      </c>
      <c r="R181" s="225">
        <f>Q181*H181</f>
        <v>0.00033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133</v>
      </c>
      <c r="AT181" s="227" t="s">
        <v>111</v>
      </c>
      <c r="AU181" s="227" t="s">
        <v>83</v>
      </c>
      <c r="AY181" s="17" t="s">
        <v>114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81</v>
      </c>
      <c r="BK181" s="228">
        <f>ROUND(I181*H181,2)</f>
        <v>0</v>
      </c>
      <c r="BL181" s="17" t="s">
        <v>133</v>
      </c>
      <c r="BM181" s="227" t="s">
        <v>235</v>
      </c>
    </row>
    <row r="182" s="2" customFormat="1">
      <c r="A182" s="38"/>
      <c r="B182" s="39"/>
      <c r="C182" s="40"/>
      <c r="D182" s="229" t="s">
        <v>123</v>
      </c>
      <c r="E182" s="40"/>
      <c r="F182" s="230" t="s">
        <v>234</v>
      </c>
      <c r="G182" s="40"/>
      <c r="H182" s="40"/>
      <c r="I182" s="231"/>
      <c r="J182" s="40"/>
      <c r="K182" s="40"/>
      <c r="L182" s="44"/>
      <c r="M182" s="232"/>
      <c r="N182" s="23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123</v>
      </c>
      <c r="AU182" s="17" t="s">
        <v>83</v>
      </c>
    </row>
    <row r="183" s="2" customFormat="1">
      <c r="A183" s="38"/>
      <c r="B183" s="39"/>
      <c r="C183" s="40"/>
      <c r="D183" s="229" t="s">
        <v>125</v>
      </c>
      <c r="E183" s="40"/>
      <c r="F183" s="234" t="s">
        <v>236</v>
      </c>
      <c r="G183" s="40"/>
      <c r="H183" s="40"/>
      <c r="I183" s="231"/>
      <c r="J183" s="40"/>
      <c r="K183" s="40"/>
      <c r="L183" s="44"/>
      <c r="M183" s="232"/>
      <c r="N183" s="23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125</v>
      </c>
      <c r="AU183" s="17" t="s">
        <v>83</v>
      </c>
    </row>
    <row r="184" s="12" customFormat="1" ht="22.8" customHeight="1">
      <c r="A184" s="12"/>
      <c r="B184" s="199"/>
      <c r="C184" s="200"/>
      <c r="D184" s="201" t="s">
        <v>72</v>
      </c>
      <c r="E184" s="213" t="s">
        <v>237</v>
      </c>
      <c r="F184" s="213" t="s">
        <v>238</v>
      </c>
      <c r="G184" s="200"/>
      <c r="H184" s="200"/>
      <c r="I184" s="203"/>
      <c r="J184" s="214">
        <f>BK184</f>
        <v>0</v>
      </c>
      <c r="K184" s="200"/>
      <c r="L184" s="205"/>
      <c r="M184" s="206"/>
      <c r="N184" s="207"/>
      <c r="O184" s="207"/>
      <c r="P184" s="208">
        <f>SUM(P185:P257)</f>
        <v>0</v>
      </c>
      <c r="Q184" s="207"/>
      <c r="R184" s="208">
        <f>SUM(R185:R257)</f>
        <v>0.41063780000000005</v>
      </c>
      <c r="S184" s="207"/>
      <c r="T184" s="209">
        <f>SUM(T185:T257)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0" t="s">
        <v>113</v>
      </c>
      <c r="AT184" s="211" t="s">
        <v>72</v>
      </c>
      <c r="AU184" s="211" t="s">
        <v>81</v>
      </c>
      <c r="AY184" s="210" t="s">
        <v>114</v>
      </c>
      <c r="BK184" s="212">
        <f>SUM(BK185:BK257)</f>
        <v>0</v>
      </c>
    </row>
    <row r="185" s="2" customFormat="1" ht="24.15" customHeight="1">
      <c r="A185" s="38"/>
      <c r="B185" s="39"/>
      <c r="C185" s="215" t="s">
        <v>239</v>
      </c>
      <c r="D185" s="215" t="s">
        <v>117</v>
      </c>
      <c r="E185" s="216" t="s">
        <v>240</v>
      </c>
      <c r="F185" s="217" t="s">
        <v>241</v>
      </c>
      <c r="G185" s="218" t="s">
        <v>242</v>
      </c>
      <c r="H185" s="219">
        <v>0.040000000000000001</v>
      </c>
      <c r="I185" s="220"/>
      <c r="J185" s="221">
        <f>ROUND(I185*H185,2)</f>
        <v>0</v>
      </c>
      <c r="K185" s="222"/>
      <c r="L185" s="44"/>
      <c r="M185" s="223" t="s">
        <v>1</v>
      </c>
      <c r="N185" s="224" t="s">
        <v>38</v>
      </c>
      <c r="O185" s="91"/>
      <c r="P185" s="225">
        <f>O185*H185</f>
        <v>0</v>
      </c>
      <c r="Q185" s="225">
        <v>0.0088000000000000005</v>
      </c>
      <c r="R185" s="225">
        <f>Q185*H185</f>
        <v>0.00035200000000000005</v>
      </c>
      <c r="S185" s="225">
        <v>0</v>
      </c>
      <c r="T185" s="22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7" t="s">
        <v>121</v>
      </c>
      <c r="AT185" s="227" t="s">
        <v>117</v>
      </c>
      <c r="AU185" s="227" t="s">
        <v>83</v>
      </c>
      <c r="AY185" s="17" t="s">
        <v>114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7" t="s">
        <v>81</v>
      </c>
      <c r="BK185" s="228">
        <f>ROUND(I185*H185,2)</f>
        <v>0</v>
      </c>
      <c r="BL185" s="17" t="s">
        <v>121</v>
      </c>
      <c r="BM185" s="227" t="s">
        <v>243</v>
      </c>
    </row>
    <row r="186" s="2" customFormat="1">
      <c r="A186" s="38"/>
      <c r="B186" s="39"/>
      <c r="C186" s="40"/>
      <c r="D186" s="229" t="s">
        <v>123</v>
      </c>
      <c r="E186" s="40"/>
      <c r="F186" s="230" t="s">
        <v>244</v>
      </c>
      <c r="G186" s="40"/>
      <c r="H186" s="40"/>
      <c r="I186" s="231"/>
      <c r="J186" s="40"/>
      <c r="K186" s="40"/>
      <c r="L186" s="44"/>
      <c r="M186" s="232"/>
      <c r="N186" s="23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123</v>
      </c>
      <c r="AU186" s="17" t="s">
        <v>83</v>
      </c>
    </row>
    <row r="187" s="2" customFormat="1">
      <c r="A187" s="38"/>
      <c r="B187" s="39"/>
      <c r="C187" s="40"/>
      <c r="D187" s="229" t="s">
        <v>125</v>
      </c>
      <c r="E187" s="40"/>
      <c r="F187" s="234" t="s">
        <v>245</v>
      </c>
      <c r="G187" s="40"/>
      <c r="H187" s="40"/>
      <c r="I187" s="231"/>
      <c r="J187" s="40"/>
      <c r="K187" s="40"/>
      <c r="L187" s="44"/>
      <c r="M187" s="232"/>
      <c r="N187" s="23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125</v>
      </c>
      <c r="AU187" s="17" t="s">
        <v>83</v>
      </c>
    </row>
    <row r="188" s="2" customFormat="1" ht="24.15" customHeight="1">
      <c r="A188" s="38"/>
      <c r="B188" s="39"/>
      <c r="C188" s="215" t="s">
        <v>246</v>
      </c>
      <c r="D188" s="215" t="s">
        <v>117</v>
      </c>
      <c r="E188" s="216" t="s">
        <v>247</v>
      </c>
      <c r="F188" s="217" t="s">
        <v>248</v>
      </c>
      <c r="G188" s="218" t="s">
        <v>249</v>
      </c>
      <c r="H188" s="219">
        <v>0.32400000000000001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38</v>
      </c>
      <c r="O188" s="91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121</v>
      </c>
      <c r="AT188" s="227" t="s">
        <v>117</v>
      </c>
      <c r="AU188" s="227" t="s">
        <v>83</v>
      </c>
      <c r="AY188" s="17" t="s">
        <v>114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81</v>
      </c>
      <c r="BK188" s="228">
        <f>ROUND(I188*H188,2)</f>
        <v>0</v>
      </c>
      <c r="BL188" s="17" t="s">
        <v>121</v>
      </c>
      <c r="BM188" s="227" t="s">
        <v>250</v>
      </c>
    </row>
    <row r="189" s="2" customFormat="1">
      <c r="A189" s="38"/>
      <c r="B189" s="39"/>
      <c r="C189" s="40"/>
      <c r="D189" s="229" t="s">
        <v>123</v>
      </c>
      <c r="E189" s="40"/>
      <c r="F189" s="230" t="s">
        <v>251</v>
      </c>
      <c r="G189" s="40"/>
      <c r="H189" s="40"/>
      <c r="I189" s="231"/>
      <c r="J189" s="40"/>
      <c r="K189" s="40"/>
      <c r="L189" s="44"/>
      <c r="M189" s="232"/>
      <c r="N189" s="23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123</v>
      </c>
      <c r="AU189" s="17" t="s">
        <v>83</v>
      </c>
    </row>
    <row r="190" s="2" customFormat="1">
      <c r="A190" s="38"/>
      <c r="B190" s="39"/>
      <c r="C190" s="40"/>
      <c r="D190" s="229" t="s">
        <v>125</v>
      </c>
      <c r="E190" s="40"/>
      <c r="F190" s="234" t="s">
        <v>252</v>
      </c>
      <c r="G190" s="40"/>
      <c r="H190" s="40"/>
      <c r="I190" s="231"/>
      <c r="J190" s="40"/>
      <c r="K190" s="40"/>
      <c r="L190" s="44"/>
      <c r="M190" s="232"/>
      <c r="N190" s="23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125</v>
      </c>
      <c r="AU190" s="17" t="s">
        <v>83</v>
      </c>
    </row>
    <row r="191" s="13" customFormat="1">
      <c r="A191" s="13"/>
      <c r="B191" s="246"/>
      <c r="C191" s="247"/>
      <c r="D191" s="229" t="s">
        <v>157</v>
      </c>
      <c r="E191" s="256" t="s">
        <v>1</v>
      </c>
      <c r="F191" s="248" t="s">
        <v>253</v>
      </c>
      <c r="G191" s="247"/>
      <c r="H191" s="249">
        <v>0.32400000000000001</v>
      </c>
      <c r="I191" s="250"/>
      <c r="J191" s="247"/>
      <c r="K191" s="247"/>
      <c r="L191" s="251"/>
      <c r="M191" s="252"/>
      <c r="N191" s="253"/>
      <c r="O191" s="253"/>
      <c r="P191" s="253"/>
      <c r="Q191" s="253"/>
      <c r="R191" s="253"/>
      <c r="S191" s="253"/>
      <c r="T191" s="25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5" t="s">
        <v>157</v>
      </c>
      <c r="AU191" s="255" t="s">
        <v>83</v>
      </c>
      <c r="AV191" s="13" t="s">
        <v>83</v>
      </c>
      <c r="AW191" s="13" t="s">
        <v>30</v>
      </c>
      <c r="AX191" s="13" t="s">
        <v>81</v>
      </c>
      <c r="AY191" s="255" t="s">
        <v>114</v>
      </c>
    </row>
    <row r="192" s="2" customFormat="1" ht="24.15" customHeight="1">
      <c r="A192" s="38"/>
      <c r="B192" s="39"/>
      <c r="C192" s="215" t="s">
        <v>254</v>
      </c>
      <c r="D192" s="215" t="s">
        <v>117</v>
      </c>
      <c r="E192" s="216" t="s">
        <v>255</v>
      </c>
      <c r="F192" s="217" t="s">
        <v>256</v>
      </c>
      <c r="G192" s="218" t="s">
        <v>148</v>
      </c>
      <c r="H192" s="219">
        <v>40</v>
      </c>
      <c r="I192" s="220"/>
      <c r="J192" s="221">
        <f>ROUND(I192*H192,2)</f>
        <v>0</v>
      </c>
      <c r="K192" s="222"/>
      <c r="L192" s="44"/>
      <c r="M192" s="223" t="s">
        <v>1</v>
      </c>
      <c r="N192" s="224" t="s">
        <v>38</v>
      </c>
      <c r="O192" s="91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7" t="s">
        <v>121</v>
      </c>
      <c r="AT192" s="227" t="s">
        <v>117</v>
      </c>
      <c r="AU192" s="227" t="s">
        <v>83</v>
      </c>
      <c r="AY192" s="17" t="s">
        <v>114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81</v>
      </c>
      <c r="BK192" s="228">
        <f>ROUND(I192*H192,2)</f>
        <v>0</v>
      </c>
      <c r="BL192" s="17" t="s">
        <v>121</v>
      </c>
      <c r="BM192" s="227" t="s">
        <v>257</v>
      </c>
    </row>
    <row r="193" s="2" customFormat="1">
      <c r="A193" s="38"/>
      <c r="B193" s="39"/>
      <c r="C193" s="40"/>
      <c r="D193" s="229" t="s">
        <v>123</v>
      </c>
      <c r="E193" s="40"/>
      <c r="F193" s="230" t="s">
        <v>258</v>
      </c>
      <c r="G193" s="40"/>
      <c r="H193" s="40"/>
      <c r="I193" s="231"/>
      <c r="J193" s="40"/>
      <c r="K193" s="40"/>
      <c r="L193" s="44"/>
      <c r="M193" s="232"/>
      <c r="N193" s="23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123</v>
      </c>
      <c r="AU193" s="17" t="s">
        <v>83</v>
      </c>
    </row>
    <row r="194" s="2" customFormat="1">
      <c r="A194" s="38"/>
      <c r="B194" s="39"/>
      <c r="C194" s="40"/>
      <c r="D194" s="229" t="s">
        <v>125</v>
      </c>
      <c r="E194" s="40"/>
      <c r="F194" s="234" t="s">
        <v>259</v>
      </c>
      <c r="G194" s="40"/>
      <c r="H194" s="40"/>
      <c r="I194" s="231"/>
      <c r="J194" s="40"/>
      <c r="K194" s="40"/>
      <c r="L194" s="44"/>
      <c r="M194" s="232"/>
      <c r="N194" s="23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125</v>
      </c>
      <c r="AU194" s="17" t="s">
        <v>83</v>
      </c>
    </row>
    <row r="195" s="2" customFormat="1" ht="21.75" customHeight="1">
      <c r="A195" s="38"/>
      <c r="B195" s="39"/>
      <c r="C195" s="215" t="s">
        <v>260</v>
      </c>
      <c r="D195" s="215" t="s">
        <v>117</v>
      </c>
      <c r="E195" s="216" t="s">
        <v>261</v>
      </c>
      <c r="F195" s="217" t="s">
        <v>262</v>
      </c>
      <c r="G195" s="218" t="s">
        <v>120</v>
      </c>
      <c r="H195" s="219">
        <v>10</v>
      </c>
      <c r="I195" s="220"/>
      <c r="J195" s="221">
        <f>ROUND(I195*H195,2)</f>
        <v>0</v>
      </c>
      <c r="K195" s="222"/>
      <c r="L195" s="44"/>
      <c r="M195" s="223" t="s">
        <v>1</v>
      </c>
      <c r="N195" s="224" t="s">
        <v>38</v>
      </c>
      <c r="O195" s="91"/>
      <c r="P195" s="225">
        <f>O195*H195</f>
        <v>0</v>
      </c>
      <c r="Q195" s="225">
        <v>0.0076</v>
      </c>
      <c r="R195" s="225">
        <f>Q195*H195</f>
        <v>0.075999999999999998</v>
      </c>
      <c r="S195" s="225">
        <v>0</v>
      </c>
      <c r="T195" s="22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121</v>
      </c>
      <c r="AT195" s="227" t="s">
        <v>117</v>
      </c>
      <c r="AU195" s="227" t="s">
        <v>83</v>
      </c>
      <c r="AY195" s="17" t="s">
        <v>114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81</v>
      </c>
      <c r="BK195" s="228">
        <f>ROUND(I195*H195,2)</f>
        <v>0</v>
      </c>
      <c r="BL195" s="17" t="s">
        <v>121</v>
      </c>
      <c r="BM195" s="227" t="s">
        <v>263</v>
      </c>
    </row>
    <row r="196" s="2" customFormat="1">
      <c r="A196" s="38"/>
      <c r="B196" s="39"/>
      <c r="C196" s="40"/>
      <c r="D196" s="229" t="s">
        <v>123</v>
      </c>
      <c r="E196" s="40"/>
      <c r="F196" s="230" t="s">
        <v>264</v>
      </c>
      <c r="G196" s="40"/>
      <c r="H196" s="40"/>
      <c r="I196" s="231"/>
      <c r="J196" s="40"/>
      <c r="K196" s="40"/>
      <c r="L196" s="44"/>
      <c r="M196" s="232"/>
      <c r="N196" s="23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123</v>
      </c>
      <c r="AU196" s="17" t="s">
        <v>83</v>
      </c>
    </row>
    <row r="197" s="2" customFormat="1">
      <c r="A197" s="38"/>
      <c r="B197" s="39"/>
      <c r="C197" s="40"/>
      <c r="D197" s="229" t="s">
        <v>125</v>
      </c>
      <c r="E197" s="40"/>
      <c r="F197" s="234" t="s">
        <v>265</v>
      </c>
      <c r="G197" s="40"/>
      <c r="H197" s="40"/>
      <c r="I197" s="231"/>
      <c r="J197" s="40"/>
      <c r="K197" s="40"/>
      <c r="L197" s="44"/>
      <c r="M197" s="232"/>
      <c r="N197" s="23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125</v>
      </c>
      <c r="AU197" s="17" t="s">
        <v>83</v>
      </c>
    </row>
    <row r="198" s="2" customFormat="1" ht="24.15" customHeight="1">
      <c r="A198" s="38"/>
      <c r="B198" s="39"/>
      <c r="C198" s="215" t="s">
        <v>266</v>
      </c>
      <c r="D198" s="215" t="s">
        <v>117</v>
      </c>
      <c r="E198" s="216" t="s">
        <v>267</v>
      </c>
      <c r="F198" s="217" t="s">
        <v>268</v>
      </c>
      <c r="G198" s="218" t="s">
        <v>148</v>
      </c>
      <c r="H198" s="219">
        <v>40</v>
      </c>
      <c r="I198" s="220"/>
      <c r="J198" s="221">
        <f>ROUND(I198*H198,2)</f>
        <v>0</v>
      </c>
      <c r="K198" s="222"/>
      <c r="L198" s="44"/>
      <c r="M198" s="223" t="s">
        <v>1</v>
      </c>
      <c r="N198" s="224" t="s">
        <v>38</v>
      </c>
      <c r="O198" s="91"/>
      <c r="P198" s="225">
        <f>O198*H198</f>
        <v>0</v>
      </c>
      <c r="Q198" s="225">
        <v>0.0019</v>
      </c>
      <c r="R198" s="225">
        <f>Q198*H198</f>
        <v>0.075999999999999998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121</v>
      </c>
      <c r="AT198" s="227" t="s">
        <v>117</v>
      </c>
      <c r="AU198" s="227" t="s">
        <v>83</v>
      </c>
      <c r="AY198" s="17" t="s">
        <v>114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81</v>
      </c>
      <c r="BK198" s="228">
        <f>ROUND(I198*H198,2)</f>
        <v>0</v>
      </c>
      <c r="BL198" s="17" t="s">
        <v>121</v>
      </c>
      <c r="BM198" s="227" t="s">
        <v>269</v>
      </c>
    </row>
    <row r="199" s="2" customFormat="1">
      <c r="A199" s="38"/>
      <c r="B199" s="39"/>
      <c r="C199" s="40"/>
      <c r="D199" s="229" t="s">
        <v>123</v>
      </c>
      <c r="E199" s="40"/>
      <c r="F199" s="230" t="s">
        <v>270</v>
      </c>
      <c r="G199" s="40"/>
      <c r="H199" s="40"/>
      <c r="I199" s="231"/>
      <c r="J199" s="40"/>
      <c r="K199" s="40"/>
      <c r="L199" s="44"/>
      <c r="M199" s="232"/>
      <c r="N199" s="23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123</v>
      </c>
      <c r="AU199" s="17" t="s">
        <v>83</v>
      </c>
    </row>
    <row r="200" s="2" customFormat="1" ht="37.8" customHeight="1">
      <c r="A200" s="38"/>
      <c r="B200" s="39"/>
      <c r="C200" s="215" t="s">
        <v>271</v>
      </c>
      <c r="D200" s="215" t="s">
        <v>117</v>
      </c>
      <c r="E200" s="216" t="s">
        <v>272</v>
      </c>
      <c r="F200" s="217" t="s">
        <v>273</v>
      </c>
      <c r="G200" s="218" t="s">
        <v>249</v>
      </c>
      <c r="H200" s="219">
        <v>22.724</v>
      </c>
      <c r="I200" s="220"/>
      <c r="J200" s="221">
        <f>ROUND(I200*H200,2)</f>
        <v>0</v>
      </c>
      <c r="K200" s="222"/>
      <c r="L200" s="44"/>
      <c r="M200" s="223" t="s">
        <v>1</v>
      </c>
      <c r="N200" s="224" t="s">
        <v>38</v>
      </c>
      <c r="O200" s="91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7" t="s">
        <v>121</v>
      </c>
      <c r="AT200" s="227" t="s">
        <v>117</v>
      </c>
      <c r="AU200" s="227" t="s">
        <v>83</v>
      </c>
      <c r="AY200" s="17" t="s">
        <v>114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7" t="s">
        <v>81</v>
      </c>
      <c r="BK200" s="228">
        <f>ROUND(I200*H200,2)</f>
        <v>0</v>
      </c>
      <c r="BL200" s="17" t="s">
        <v>121</v>
      </c>
      <c r="BM200" s="227" t="s">
        <v>274</v>
      </c>
    </row>
    <row r="201" s="2" customFormat="1">
      <c r="A201" s="38"/>
      <c r="B201" s="39"/>
      <c r="C201" s="40"/>
      <c r="D201" s="229" t="s">
        <v>123</v>
      </c>
      <c r="E201" s="40"/>
      <c r="F201" s="230" t="s">
        <v>275</v>
      </c>
      <c r="G201" s="40"/>
      <c r="H201" s="40"/>
      <c r="I201" s="231"/>
      <c r="J201" s="40"/>
      <c r="K201" s="40"/>
      <c r="L201" s="44"/>
      <c r="M201" s="232"/>
      <c r="N201" s="23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123</v>
      </c>
      <c r="AU201" s="17" t="s">
        <v>83</v>
      </c>
    </row>
    <row r="202" s="14" customFormat="1">
      <c r="A202" s="14"/>
      <c r="B202" s="257"/>
      <c r="C202" s="258"/>
      <c r="D202" s="229" t="s">
        <v>157</v>
      </c>
      <c r="E202" s="259" t="s">
        <v>1</v>
      </c>
      <c r="F202" s="260" t="s">
        <v>276</v>
      </c>
      <c r="G202" s="258"/>
      <c r="H202" s="259" t="s">
        <v>1</v>
      </c>
      <c r="I202" s="261"/>
      <c r="J202" s="258"/>
      <c r="K202" s="258"/>
      <c r="L202" s="262"/>
      <c r="M202" s="263"/>
      <c r="N202" s="264"/>
      <c r="O202" s="264"/>
      <c r="P202" s="264"/>
      <c r="Q202" s="264"/>
      <c r="R202" s="264"/>
      <c r="S202" s="264"/>
      <c r="T202" s="26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6" t="s">
        <v>157</v>
      </c>
      <c r="AU202" s="266" t="s">
        <v>83</v>
      </c>
      <c r="AV202" s="14" t="s">
        <v>81</v>
      </c>
      <c r="AW202" s="14" t="s">
        <v>30</v>
      </c>
      <c r="AX202" s="14" t="s">
        <v>73</v>
      </c>
      <c r="AY202" s="266" t="s">
        <v>114</v>
      </c>
    </row>
    <row r="203" s="13" customFormat="1">
      <c r="A203" s="13"/>
      <c r="B203" s="246"/>
      <c r="C203" s="247"/>
      <c r="D203" s="229" t="s">
        <v>157</v>
      </c>
      <c r="E203" s="256" t="s">
        <v>1</v>
      </c>
      <c r="F203" s="248" t="s">
        <v>253</v>
      </c>
      <c r="G203" s="247"/>
      <c r="H203" s="249">
        <v>0.32400000000000001</v>
      </c>
      <c r="I203" s="250"/>
      <c r="J203" s="247"/>
      <c r="K203" s="247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157</v>
      </c>
      <c r="AU203" s="255" t="s">
        <v>83</v>
      </c>
      <c r="AV203" s="13" t="s">
        <v>83</v>
      </c>
      <c r="AW203" s="13" t="s">
        <v>30</v>
      </c>
      <c r="AX203" s="13" t="s">
        <v>73</v>
      </c>
      <c r="AY203" s="255" t="s">
        <v>114</v>
      </c>
    </row>
    <row r="204" s="14" customFormat="1">
      <c r="A204" s="14"/>
      <c r="B204" s="257"/>
      <c r="C204" s="258"/>
      <c r="D204" s="229" t="s">
        <v>157</v>
      </c>
      <c r="E204" s="259" t="s">
        <v>1</v>
      </c>
      <c r="F204" s="260" t="s">
        <v>277</v>
      </c>
      <c r="G204" s="258"/>
      <c r="H204" s="259" t="s">
        <v>1</v>
      </c>
      <c r="I204" s="261"/>
      <c r="J204" s="258"/>
      <c r="K204" s="258"/>
      <c r="L204" s="262"/>
      <c r="M204" s="263"/>
      <c r="N204" s="264"/>
      <c r="O204" s="264"/>
      <c r="P204" s="264"/>
      <c r="Q204" s="264"/>
      <c r="R204" s="264"/>
      <c r="S204" s="264"/>
      <c r="T204" s="26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6" t="s">
        <v>157</v>
      </c>
      <c r="AU204" s="266" t="s">
        <v>83</v>
      </c>
      <c r="AV204" s="14" t="s">
        <v>81</v>
      </c>
      <c r="AW204" s="14" t="s">
        <v>30</v>
      </c>
      <c r="AX204" s="14" t="s">
        <v>73</v>
      </c>
      <c r="AY204" s="266" t="s">
        <v>114</v>
      </c>
    </row>
    <row r="205" s="13" customFormat="1">
      <c r="A205" s="13"/>
      <c r="B205" s="246"/>
      <c r="C205" s="247"/>
      <c r="D205" s="229" t="s">
        <v>157</v>
      </c>
      <c r="E205" s="256" t="s">
        <v>1</v>
      </c>
      <c r="F205" s="248" t="s">
        <v>278</v>
      </c>
      <c r="G205" s="247"/>
      <c r="H205" s="249">
        <v>2.7999999999999998</v>
      </c>
      <c r="I205" s="250"/>
      <c r="J205" s="247"/>
      <c r="K205" s="247"/>
      <c r="L205" s="251"/>
      <c r="M205" s="252"/>
      <c r="N205" s="253"/>
      <c r="O205" s="253"/>
      <c r="P205" s="253"/>
      <c r="Q205" s="253"/>
      <c r="R205" s="253"/>
      <c r="S205" s="253"/>
      <c r="T205" s="25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5" t="s">
        <v>157</v>
      </c>
      <c r="AU205" s="255" t="s">
        <v>83</v>
      </c>
      <c r="AV205" s="13" t="s">
        <v>83</v>
      </c>
      <c r="AW205" s="13" t="s">
        <v>30</v>
      </c>
      <c r="AX205" s="13" t="s">
        <v>73</v>
      </c>
      <c r="AY205" s="255" t="s">
        <v>114</v>
      </c>
    </row>
    <row r="206" s="14" customFormat="1">
      <c r="A206" s="14"/>
      <c r="B206" s="257"/>
      <c r="C206" s="258"/>
      <c r="D206" s="229" t="s">
        <v>157</v>
      </c>
      <c r="E206" s="259" t="s">
        <v>1</v>
      </c>
      <c r="F206" s="260" t="s">
        <v>279</v>
      </c>
      <c r="G206" s="258"/>
      <c r="H206" s="259" t="s">
        <v>1</v>
      </c>
      <c r="I206" s="261"/>
      <c r="J206" s="258"/>
      <c r="K206" s="258"/>
      <c r="L206" s="262"/>
      <c r="M206" s="263"/>
      <c r="N206" s="264"/>
      <c r="O206" s="264"/>
      <c r="P206" s="264"/>
      <c r="Q206" s="264"/>
      <c r="R206" s="264"/>
      <c r="S206" s="264"/>
      <c r="T206" s="26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6" t="s">
        <v>157</v>
      </c>
      <c r="AU206" s="266" t="s">
        <v>83</v>
      </c>
      <c r="AV206" s="14" t="s">
        <v>81</v>
      </c>
      <c r="AW206" s="14" t="s">
        <v>30</v>
      </c>
      <c r="AX206" s="14" t="s">
        <v>73</v>
      </c>
      <c r="AY206" s="266" t="s">
        <v>114</v>
      </c>
    </row>
    <row r="207" s="13" customFormat="1">
      <c r="A207" s="13"/>
      <c r="B207" s="246"/>
      <c r="C207" s="247"/>
      <c r="D207" s="229" t="s">
        <v>157</v>
      </c>
      <c r="E207" s="256" t="s">
        <v>1</v>
      </c>
      <c r="F207" s="248" t="s">
        <v>280</v>
      </c>
      <c r="G207" s="247"/>
      <c r="H207" s="249">
        <v>19.600000000000001</v>
      </c>
      <c r="I207" s="250"/>
      <c r="J207" s="247"/>
      <c r="K207" s="247"/>
      <c r="L207" s="251"/>
      <c r="M207" s="252"/>
      <c r="N207" s="253"/>
      <c r="O207" s="253"/>
      <c r="P207" s="253"/>
      <c r="Q207" s="253"/>
      <c r="R207" s="253"/>
      <c r="S207" s="253"/>
      <c r="T207" s="25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5" t="s">
        <v>157</v>
      </c>
      <c r="AU207" s="255" t="s">
        <v>83</v>
      </c>
      <c r="AV207" s="13" t="s">
        <v>83</v>
      </c>
      <c r="AW207" s="13" t="s">
        <v>30</v>
      </c>
      <c r="AX207" s="13" t="s">
        <v>73</v>
      </c>
      <c r="AY207" s="255" t="s">
        <v>114</v>
      </c>
    </row>
    <row r="208" s="15" customFormat="1">
      <c r="A208" s="15"/>
      <c r="B208" s="267"/>
      <c r="C208" s="268"/>
      <c r="D208" s="229" t="s">
        <v>157</v>
      </c>
      <c r="E208" s="269" t="s">
        <v>1</v>
      </c>
      <c r="F208" s="270" t="s">
        <v>281</v>
      </c>
      <c r="G208" s="268"/>
      <c r="H208" s="271">
        <v>22.724</v>
      </c>
      <c r="I208" s="272"/>
      <c r="J208" s="268"/>
      <c r="K208" s="268"/>
      <c r="L208" s="273"/>
      <c r="M208" s="274"/>
      <c r="N208" s="275"/>
      <c r="O208" s="275"/>
      <c r="P208" s="275"/>
      <c r="Q208" s="275"/>
      <c r="R208" s="275"/>
      <c r="S208" s="275"/>
      <c r="T208" s="27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7" t="s">
        <v>157</v>
      </c>
      <c r="AU208" s="277" t="s">
        <v>83</v>
      </c>
      <c r="AV208" s="15" t="s">
        <v>136</v>
      </c>
      <c r="AW208" s="15" t="s">
        <v>30</v>
      </c>
      <c r="AX208" s="15" t="s">
        <v>81</v>
      </c>
      <c r="AY208" s="277" t="s">
        <v>114</v>
      </c>
    </row>
    <row r="209" s="2" customFormat="1" ht="37.8" customHeight="1">
      <c r="A209" s="38"/>
      <c r="B209" s="39"/>
      <c r="C209" s="215" t="s">
        <v>282</v>
      </c>
      <c r="D209" s="215" t="s">
        <v>117</v>
      </c>
      <c r="E209" s="216" t="s">
        <v>283</v>
      </c>
      <c r="F209" s="217" t="s">
        <v>284</v>
      </c>
      <c r="G209" s="218" t="s">
        <v>249</v>
      </c>
      <c r="H209" s="219">
        <v>28.116</v>
      </c>
      <c r="I209" s="220"/>
      <c r="J209" s="221">
        <f>ROUND(I209*H209,2)</f>
        <v>0</v>
      </c>
      <c r="K209" s="222"/>
      <c r="L209" s="44"/>
      <c r="M209" s="223" t="s">
        <v>1</v>
      </c>
      <c r="N209" s="224" t="s">
        <v>38</v>
      </c>
      <c r="O209" s="91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121</v>
      </c>
      <c r="AT209" s="227" t="s">
        <v>117</v>
      </c>
      <c r="AU209" s="227" t="s">
        <v>83</v>
      </c>
      <c r="AY209" s="17" t="s">
        <v>114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81</v>
      </c>
      <c r="BK209" s="228">
        <f>ROUND(I209*H209,2)</f>
        <v>0</v>
      </c>
      <c r="BL209" s="17" t="s">
        <v>121</v>
      </c>
      <c r="BM209" s="227" t="s">
        <v>285</v>
      </c>
    </row>
    <row r="210" s="2" customFormat="1">
      <c r="A210" s="38"/>
      <c r="B210" s="39"/>
      <c r="C210" s="40"/>
      <c r="D210" s="229" t="s">
        <v>123</v>
      </c>
      <c r="E210" s="40"/>
      <c r="F210" s="230" t="s">
        <v>286</v>
      </c>
      <c r="G210" s="40"/>
      <c r="H210" s="40"/>
      <c r="I210" s="231"/>
      <c r="J210" s="40"/>
      <c r="K210" s="40"/>
      <c r="L210" s="44"/>
      <c r="M210" s="232"/>
      <c r="N210" s="23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123</v>
      </c>
      <c r="AU210" s="17" t="s">
        <v>83</v>
      </c>
    </row>
    <row r="211" s="14" customFormat="1">
      <c r="A211" s="14"/>
      <c r="B211" s="257"/>
      <c r="C211" s="258"/>
      <c r="D211" s="229" t="s">
        <v>157</v>
      </c>
      <c r="E211" s="259" t="s">
        <v>1</v>
      </c>
      <c r="F211" s="260" t="s">
        <v>287</v>
      </c>
      <c r="G211" s="258"/>
      <c r="H211" s="259" t="s">
        <v>1</v>
      </c>
      <c r="I211" s="261"/>
      <c r="J211" s="258"/>
      <c r="K211" s="258"/>
      <c r="L211" s="262"/>
      <c r="M211" s="263"/>
      <c r="N211" s="264"/>
      <c r="O211" s="264"/>
      <c r="P211" s="264"/>
      <c r="Q211" s="264"/>
      <c r="R211" s="264"/>
      <c r="S211" s="264"/>
      <c r="T211" s="26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6" t="s">
        <v>157</v>
      </c>
      <c r="AU211" s="266" t="s">
        <v>83</v>
      </c>
      <c r="AV211" s="14" t="s">
        <v>81</v>
      </c>
      <c r="AW211" s="14" t="s">
        <v>30</v>
      </c>
      <c r="AX211" s="14" t="s">
        <v>73</v>
      </c>
      <c r="AY211" s="266" t="s">
        <v>114</v>
      </c>
    </row>
    <row r="212" s="13" customFormat="1">
      <c r="A212" s="13"/>
      <c r="B212" s="246"/>
      <c r="C212" s="247"/>
      <c r="D212" s="229" t="s">
        <v>157</v>
      </c>
      <c r="E212" s="256" t="s">
        <v>1</v>
      </c>
      <c r="F212" s="248" t="s">
        <v>288</v>
      </c>
      <c r="G212" s="247"/>
      <c r="H212" s="249">
        <v>2.9159999999999999</v>
      </c>
      <c r="I212" s="250"/>
      <c r="J212" s="247"/>
      <c r="K212" s="247"/>
      <c r="L212" s="251"/>
      <c r="M212" s="252"/>
      <c r="N212" s="253"/>
      <c r="O212" s="253"/>
      <c r="P212" s="253"/>
      <c r="Q212" s="253"/>
      <c r="R212" s="253"/>
      <c r="S212" s="253"/>
      <c r="T212" s="25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5" t="s">
        <v>157</v>
      </c>
      <c r="AU212" s="255" t="s">
        <v>83</v>
      </c>
      <c r="AV212" s="13" t="s">
        <v>83</v>
      </c>
      <c r="AW212" s="13" t="s">
        <v>30</v>
      </c>
      <c r="AX212" s="13" t="s">
        <v>73</v>
      </c>
      <c r="AY212" s="255" t="s">
        <v>114</v>
      </c>
    </row>
    <row r="213" s="14" customFormat="1">
      <c r="A213" s="14"/>
      <c r="B213" s="257"/>
      <c r="C213" s="258"/>
      <c r="D213" s="229" t="s">
        <v>157</v>
      </c>
      <c r="E213" s="259" t="s">
        <v>1</v>
      </c>
      <c r="F213" s="260" t="s">
        <v>289</v>
      </c>
      <c r="G213" s="258"/>
      <c r="H213" s="259" t="s">
        <v>1</v>
      </c>
      <c r="I213" s="261"/>
      <c r="J213" s="258"/>
      <c r="K213" s="258"/>
      <c r="L213" s="262"/>
      <c r="M213" s="263"/>
      <c r="N213" s="264"/>
      <c r="O213" s="264"/>
      <c r="P213" s="264"/>
      <c r="Q213" s="264"/>
      <c r="R213" s="264"/>
      <c r="S213" s="264"/>
      <c r="T213" s="26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6" t="s">
        <v>157</v>
      </c>
      <c r="AU213" s="266" t="s">
        <v>83</v>
      </c>
      <c r="AV213" s="14" t="s">
        <v>81</v>
      </c>
      <c r="AW213" s="14" t="s">
        <v>30</v>
      </c>
      <c r="AX213" s="14" t="s">
        <v>73</v>
      </c>
      <c r="AY213" s="266" t="s">
        <v>114</v>
      </c>
    </row>
    <row r="214" s="13" customFormat="1">
      <c r="A214" s="13"/>
      <c r="B214" s="246"/>
      <c r="C214" s="247"/>
      <c r="D214" s="229" t="s">
        <v>157</v>
      </c>
      <c r="E214" s="256" t="s">
        <v>1</v>
      </c>
      <c r="F214" s="248" t="s">
        <v>290</v>
      </c>
      <c r="G214" s="247"/>
      <c r="H214" s="249">
        <v>25.199999999999999</v>
      </c>
      <c r="I214" s="250"/>
      <c r="J214" s="247"/>
      <c r="K214" s="247"/>
      <c r="L214" s="251"/>
      <c r="M214" s="252"/>
      <c r="N214" s="253"/>
      <c r="O214" s="253"/>
      <c r="P214" s="253"/>
      <c r="Q214" s="253"/>
      <c r="R214" s="253"/>
      <c r="S214" s="253"/>
      <c r="T214" s="25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5" t="s">
        <v>157</v>
      </c>
      <c r="AU214" s="255" t="s">
        <v>83</v>
      </c>
      <c r="AV214" s="13" t="s">
        <v>83</v>
      </c>
      <c r="AW214" s="13" t="s">
        <v>30</v>
      </c>
      <c r="AX214" s="13" t="s">
        <v>73</v>
      </c>
      <c r="AY214" s="255" t="s">
        <v>114</v>
      </c>
    </row>
    <row r="215" s="15" customFormat="1">
      <c r="A215" s="15"/>
      <c r="B215" s="267"/>
      <c r="C215" s="268"/>
      <c r="D215" s="229" t="s">
        <v>157</v>
      </c>
      <c r="E215" s="269" t="s">
        <v>1</v>
      </c>
      <c r="F215" s="270" t="s">
        <v>281</v>
      </c>
      <c r="G215" s="268"/>
      <c r="H215" s="271">
        <v>28.116</v>
      </c>
      <c r="I215" s="272"/>
      <c r="J215" s="268"/>
      <c r="K215" s="268"/>
      <c r="L215" s="273"/>
      <c r="M215" s="274"/>
      <c r="N215" s="275"/>
      <c r="O215" s="275"/>
      <c r="P215" s="275"/>
      <c r="Q215" s="275"/>
      <c r="R215" s="275"/>
      <c r="S215" s="275"/>
      <c r="T215" s="27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7" t="s">
        <v>157</v>
      </c>
      <c r="AU215" s="277" t="s">
        <v>83</v>
      </c>
      <c r="AV215" s="15" t="s">
        <v>136</v>
      </c>
      <c r="AW215" s="15" t="s">
        <v>30</v>
      </c>
      <c r="AX215" s="15" t="s">
        <v>81</v>
      </c>
      <c r="AY215" s="277" t="s">
        <v>114</v>
      </c>
    </row>
    <row r="216" s="2" customFormat="1" ht="24.15" customHeight="1">
      <c r="A216" s="38"/>
      <c r="B216" s="39"/>
      <c r="C216" s="215" t="s">
        <v>291</v>
      </c>
      <c r="D216" s="215" t="s">
        <v>117</v>
      </c>
      <c r="E216" s="216" t="s">
        <v>292</v>
      </c>
      <c r="F216" s="217" t="s">
        <v>293</v>
      </c>
      <c r="G216" s="218" t="s">
        <v>294</v>
      </c>
      <c r="H216" s="219">
        <v>6.2480000000000002</v>
      </c>
      <c r="I216" s="220"/>
      <c r="J216" s="221">
        <f>ROUND(I216*H216,2)</f>
        <v>0</v>
      </c>
      <c r="K216" s="222"/>
      <c r="L216" s="44"/>
      <c r="M216" s="223" t="s">
        <v>1</v>
      </c>
      <c r="N216" s="224" t="s">
        <v>38</v>
      </c>
      <c r="O216" s="91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7" t="s">
        <v>121</v>
      </c>
      <c r="AT216" s="227" t="s">
        <v>117</v>
      </c>
      <c r="AU216" s="227" t="s">
        <v>83</v>
      </c>
      <c r="AY216" s="17" t="s">
        <v>114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7" t="s">
        <v>81</v>
      </c>
      <c r="BK216" s="228">
        <f>ROUND(I216*H216,2)</f>
        <v>0</v>
      </c>
      <c r="BL216" s="17" t="s">
        <v>121</v>
      </c>
      <c r="BM216" s="227" t="s">
        <v>295</v>
      </c>
    </row>
    <row r="217" s="2" customFormat="1">
      <c r="A217" s="38"/>
      <c r="B217" s="39"/>
      <c r="C217" s="40"/>
      <c r="D217" s="229" t="s">
        <v>123</v>
      </c>
      <c r="E217" s="40"/>
      <c r="F217" s="230" t="s">
        <v>296</v>
      </c>
      <c r="G217" s="40"/>
      <c r="H217" s="40"/>
      <c r="I217" s="231"/>
      <c r="J217" s="40"/>
      <c r="K217" s="40"/>
      <c r="L217" s="44"/>
      <c r="M217" s="232"/>
      <c r="N217" s="23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123</v>
      </c>
      <c r="AU217" s="17" t="s">
        <v>83</v>
      </c>
    </row>
    <row r="218" s="14" customFormat="1">
      <c r="A218" s="14"/>
      <c r="B218" s="257"/>
      <c r="C218" s="258"/>
      <c r="D218" s="229" t="s">
        <v>157</v>
      </c>
      <c r="E218" s="259" t="s">
        <v>1</v>
      </c>
      <c r="F218" s="260" t="s">
        <v>297</v>
      </c>
      <c r="G218" s="258"/>
      <c r="H218" s="259" t="s">
        <v>1</v>
      </c>
      <c r="I218" s="261"/>
      <c r="J218" s="258"/>
      <c r="K218" s="258"/>
      <c r="L218" s="262"/>
      <c r="M218" s="263"/>
      <c r="N218" s="264"/>
      <c r="O218" s="264"/>
      <c r="P218" s="264"/>
      <c r="Q218" s="264"/>
      <c r="R218" s="264"/>
      <c r="S218" s="264"/>
      <c r="T218" s="26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6" t="s">
        <v>157</v>
      </c>
      <c r="AU218" s="266" t="s">
        <v>83</v>
      </c>
      <c r="AV218" s="14" t="s">
        <v>81</v>
      </c>
      <c r="AW218" s="14" t="s">
        <v>30</v>
      </c>
      <c r="AX218" s="14" t="s">
        <v>73</v>
      </c>
      <c r="AY218" s="266" t="s">
        <v>114</v>
      </c>
    </row>
    <row r="219" s="13" customFormat="1">
      <c r="A219" s="13"/>
      <c r="B219" s="246"/>
      <c r="C219" s="247"/>
      <c r="D219" s="229" t="s">
        <v>157</v>
      </c>
      <c r="E219" s="256" t="s">
        <v>1</v>
      </c>
      <c r="F219" s="248" t="s">
        <v>298</v>
      </c>
      <c r="G219" s="247"/>
      <c r="H219" s="249">
        <v>0.64800000000000002</v>
      </c>
      <c r="I219" s="250"/>
      <c r="J219" s="247"/>
      <c r="K219" s="247"/>
      <c r="L219" s="251"/>
      <c r="M219" s="252"/>
      <c r="N219" s="253"/>
      <c r="O219" s="253"/>
      <c r="P219" s="253"/>
      <c r="Q219" s="253"/>
      <c r="R219" s="253"/>
      <c r="S219" s="253"/>
      <c r="T219" s="25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5" t="s">
        <v>157</v>
      </c>
      <c r="AU219" s="255" t="s">
        <v>83</v>
      </c>
      <c r="AV219" s="13" t="s">
        <v>83</v>
      </c>
      <c r="AW219" s="13" t="s">
        <v>30</v>
      </c>
      <c r="AX219" s="13" t="s">
        <v>73</v>
      </c>
      <c r="AY219" s="255" t="s">
        <v>114</v>
      </c>
    </row>
    <row r="220" s="14" customFormat="1">
      <c r="A220" s="14"/>
      <c r="B220" s="257"/>
      <c r="C220" s="258"/>
      <c r="D220" s="229" t="s">
        <v>157</v>
      </c>
      <c r="E220" s="259" t="s">
        <v>1</v>
      </c>
      <c r="F220" s="260" t="s">
        <v>299</v>
      </c>
      <c r="G220" s="258"/>
      <c r="H220" s="259" t="s">
        <v>1</v>
      </c>
      <c r="I220" s="261"/>
      <c r="J220" s="258"/>
      <c r="K220" s="258"/>
      <c r="L220" s="262"/>
      <c r="M220" s="263"/>
      <c r="N220" s="264"/>
      <c r="O220" s="264"/>
      <c r="P220" s="264"/>
      <c r="Q220" s="264"/>
      <c r="R220" s="264"/>
      <c r="S220" s="264"/>
      <c r="T220" s="26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6" t="s">
        <v>157</v>
      </c>
      <c r="AU220" s="266" t="s">
        <v>83</v>
      </c>
      <c r="AV220" s="14" t="s">
        <v>81</v>
      </c>
      <c r="AW220" s="14" t="s">
        <v>30</v>
      </c>
      <c r="AX220" s="14" t="s">
        <v>73</v>
      </c>
      <c r="AY220" s="266" t="s">
        <v>114</v>
      </c>
    </row>
    <row r="221" s="13" customFormat="1">
      <c r="A221" s="13"/>
      <c r="B221" s="246"/>
      <c r="C221" s="247"/>
      <c r="D221" s="229" t="s">
        <v>157</v>
      </c>
      <c r="E221" s="256" t="s">
        <v>1</v>
      </c>
      <c r="F221" s="248" t="s">
        <v>300</v>
      </c>
      <c r="G221" s="247"/>
      <c r="H221" s="249">
        <v>5.5999999999999996</v>
      </c>
      <c r="I221" s="250"/>
      <c r="J221" s="247"/>
      <c r="K221" s="247"/>
      <c r="L221" s="251"/>
      <c r="M221" s="252"/>
      <c r="N221" s="253"/>
      <c r="O221" s="253"/>
      <c r="P221" s="253"/>
      <c r="Q221" s="253"/>
      <c r="R221" s="253"/>
      <c r="S221" s="253"/>
      <c r="T221" s="25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5" t="s">
        <v>157</v>
      </c>
      <c r="AU221" s="255" t="s">
        <v>83</v>
      </c>
      <c r="AV221" s="13" t="s">
        <v>83</v>
      </c>
      <c r="AW221" s="13" t="s">
        <v>30</v>
      </c>
      <c r="AX221" s="13" t="s">
        <v>73</v>
      </c>
      <c r="AY221" s="255" t="s">
        <v>114</v>
      </c>
    </row>
    <row r="222" s="15" customFormat="1">
      <c r="A222" s="15"/>
      <c r="B222" s="267"/>
      <c r="C222" s="268"/>
      <c r="D222" s="229" t="s">
        <v>157</v>
      </c>
      <c r="E222" s="269" t="s">
        <v>1</v>
      </c>
      <c r="F222" s="270" t="s">
        <v>281</v>
      </c>
      <c r="G222" s="268"/>
      <c r="H222" s="271">
        <v>6.2479999999999993</v>
      </c>
      <c r="I222" s="272"/>
      <c r="J222" s="268"/>
      <c r="K222" s="268"/>
      <c r="L222" s="273"/>
      <c r="M222" s="274"/>
      <c r="N222" s="275"/>
      <c r="O222" s="275"/>
      <c r="P222" s="275"/>
      <c r="Q222" s="275"/>
      <c r="R222" s="275"/>
      <c r="S222" s="275"/>
      <c r="T222" s="27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7" t="s">
        <v>157</v>
      </c>
      <c r="AU222" s="277" t="s">
        <v>83</v>
      </c>
      <c r="AV222" s="15" t="s">
        <v>136</v>
      </c>
      <c r="AW222" s="15" t="s">
        <v>30</v>
      </c>
      <c r="AX222" s="15" t="s">
        <v>81</v>
      </c>
      <c r="AY222" s="277" t="s">
        <v>114</v>
      </c>
    </row>
    <row r="223" s="2" customFormat="1" ht="24.15" customHeight="1">
      <c r="A223" s="38"/>
      <c r="B223" s="39"/>
      <c r="C223" s="215" t="s">
        <v>301</v>
      </c>
      <c r="D223" s="215" t="s">
        <v>117</v>
      </c>
      <c r="E223" s="216" t="s">
        <v>302</v>
      </c>
      <c r="F223" s="217" t="s">
        <v>303</v>
      </c>
      <c r="G223" s="218" t="s">
        <v>249</v>
      </c>
      <c r="H223" s="219">
        <v>22.724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38</v>
      </c>
      <c r="O223" s="91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121</v>
      </c>
      <c r="AT223" s="227" t="s">
        <v>117</v>
      </c>
      <c r="AU223" s="227" t="s">
        <v>83</v>
      </c>
      <c r="AY223" s="17" t="s">
        <v>114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81</v>
      </c>
      <c r="BK223" s="228">
        <f>ROUND(I223*H223,2)</f>
        <v>0</v>
      </c>
      <c r="BL223" s="17" t="s">
        <v>121</v>
      </c>
      <c r="BM223" s="227" t="s">
        <v>304</v>
      </c>
    </row>
    <row r="224" s="2" customFormat="1">
      <c r="A224" s="38"/>
      <c r="B224" s="39"/>
      <c r="C224" s="40"/>
      <c r="D224" s="229" t="s">
        <v>123</v>
      </c>
      <c r="E224" s="40"/>
      <c r="F224" s="230" t="s">
        <v>305</v>
      </c>
      <c r="G224" s="40"/>
      <c r="H224" s="40"/>
      <c r="I224" s="231"/>
      <c r="J224" s="40"/>
      <c r="K224" s="40"/>
      <c r="L224" s="44"/>
      <c r="M224" s="232"/>
      <c r="N224" s="23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123</v>
      </c>
      <c r="AU224" s="17" t="s">
        <v>83</v>
      </c>
    </row>
    <row r="225" s="2" customFormat="1" ht="24.15" customHeight="1">
      <c r="A225" s="38"/>
      <c r="B225" s="39"/>
      <c r="C225" s="215" t="s">
        <v>306</v>
      </c>
      <c r="D225" s="215" t="s">
        <v>117</v>
      </c>
      <c r="E225" s="216" t="s">
        <v>307</v>
      </c>
      <c r="F225" s="217" t="s">
        <v>308</v>
      </c>
      <c r="G225" s="218" t="s">
        <v>148</v>
      </c>
      <c r="H225" s="219">
        <v>40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38</v>
      </c>
      <c r="O225" s="91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121</v>
      </c>
      <c r="AT225" s="227" t="s">
        <v>117</v>
      </c>
      <c r="AU225" s="227" t="s">
        <v>83</v>
      </c>
      <c r="AY225" s="17" t="s">
        <v>114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81</v>
      </c>
      <c r="BK225" s="228">
        <f>ROUND(I225*H225,2)</f>
        <v>0</v>
      </c>
      <c r="BL225" s="17" t="s">
        <v>121</v>
      </c>
      <c r="BM225" s="227" t="s">
        <v>309</v>
      </c>
    </row>
    <row r="226" s="2" customFormat="1">
      <c r="A226" s="38"/>
      <c r="B226" s="39"/>
      <c r="C226" s="40"/>
      <c r="D226" s="229" t="s">
        <v>123</v>
      </c>
      <c r="E226" s="40"/>
      <c r="F226" s="230" t="s">
        <v>310</v>
      </c>
      <c r="G226" s="40"/>
      <c r="H226" s="40"/>
      <c r="I226" s="231"/>
      <c r="J226" s="40"/>
      <c r="K226" s="40"/>
      <c r="L226" s="44"/>
      <c r="M226" s="232"/>
      <c r="N226" s="23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123</v>
      </c>
      <c r="AU226" s="17" t="s">
        <v>83</v>
      </c>
    </row>
    <row r="227" s="2" customFormat="1" ht="33" customHeight="1">
      <c r="A227" s="38"/>
      <c r="B227" s="39"/>
      <c r="C227" s="215" t="s">
        <v>311</v>
      </c>
      <c r="D227" s="215" t="s">
        <v>117</v>
      </c>
      <c r="E227" s="216" t="s">
        <v>312</v>
      </c>
      <c r="F227" s="217" t="s">
        <v>313</v>
      </c>
      <c r="G227" s="218" t="s">
        <v>314</v>
      </c>
      <c r="H227" s="219">
        <v>40</v>
      </c>
      <c r="I227" s="220"/>
      <c r="J227" s="221">
        <f>ROUND(I227*H227,2)</f>
        <v>0</v>
      </c>
      <c r="K227" s="222"/>
      <c r="L227" s="44"/>
      <c r="M227" s="223" t="s">
        <v>1</v>
      </c>
      <c r="N227" s="224" t="s">
        <v>38</v>
      </c>
      <c r="O227" s="91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121</v>
      </c>
      <c r="AT227" s="227" t="s">
        <v>117</v>
      </c>
      <c r="AU227" s="227" t="s">
        <v>83</v>
      </c>
      <c r="AY227" s="17" t="s">
        <v>114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81</v>
      </c>
      <c r="BK227" s="228">
        <f>ROUND(I227*H227,2)</f>
        <v>0</v>
      </c>
      <c r="BL227" s="17" t="s">
        <v>121</v>
      </c>
      <c r="BM227" s="227" t="s">
        <v>315</v>
      </c>
    </row>
    <row r="228" s="2" customFormat="1">
      <c r="A228" s="38"/>
      <c r="B228" s="39"/>
      <c r="C228" s="40"/>
      <c r="D228" s="229" t="s">
        <v>123</v>
      </c>
      <c r="E228" s="40"/>
      <c r="F228" s="230" t="s">
        <v>316</v>
      </c>
      <c r="G228" s="40"/>
      <c r="H228" s="40"/>
      <c r="I228" s="231"/>
      <c r="J228" s="40"/>
      <c r="K228" s="40"/>
      <c r="L228" s="44"/>
      <c r="M228" s="232"/>
      <c r="N228" s="23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123</v>
      </c>
      <c r="AU228" s="17" t="s">
        <v>83</v>
      </c>
    </row>
    <row r="229" s="13" customFormat="1">
      <c r="A229" s="13"/>
      <c r="B229" s="246"/>
      <c r="C229" s="247"/>
      <c r="D229" s="229" t="s">
        <v>157</v>
      </c>
      <c r="E229" s="256" t="s">
        <v>1</v>
      </c>
      <c r="F229" s="248" t="s">
        <v>317</v>
      </c>
      <c r="G229" s="247"/>
      <c r="H229" s="249">
        <v>40</v>
      </c>
      <c r="I229" s="250"/>
      <c r="J229" s="247"/>
      <c r="K229" s="247"/>
      <c r="L229" s="251"/>
      <c r="M229" s="252"/>
      <c r="N229" s="253"/>
      <c r="O229" s="253"/>
      <c r="P229" s="253"/>
      <c r="Q229" s="253"/>
      <c r="R229" s="253"/>
      <c r="S229" s="253"/>
      <c r="T229" s="25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5" t="s">
        <v>157</v>
      </c>
      <c r="AU229" s="255" t="s">
        <v>83</v>
      </c>
      <c r="AV229" s="13" t="s">
        <v>83</v>
      </c>
      <c r="AW229" s="13" t="s">
        <v>30</v>
      </c>
      <c r="AX229" s="13" t="s">
        <v>81</v>
      </c>
      <c r="AY229" s="255" t="s">
        <v>114</v>
      </c>
    </row>
    <row r="230" s="2" customFormat="1" ht="24.15" customHeight="1">
      <c r="A230" s="38"/>
      <c r="B230" s="39"/>
      <c r="C230" s="215" t="s">
        <v>318</v>
      </c>
      <c r="D230" s="215" t="s">
        <v>117</v>
      </c>
      <c r="E230" s="216" t="s">
        <v>319</v>
      </c>
      <c r="F230" s="217" t="s">
        <v>320</v>
      </c>
      <c r="G230" s="218" t="s">
        <v>249</v>
      </c>
      <c r="H230" s="219">
        <v>0.32400000000000001</v>
      </c>
      <c r="I230" s="220"/>
      <c r="J230" s="221">
        <f>ROUND(I230*H230,2)</f>
        <v>0</v>
      </c>
      <c r="K230" s="222"/>
      <c r="L230" s="44"/>
      <c r="M230" s="223" t="s">
        <v>1</v>
      </c>
      <c r="N230" s="224" t="s">
        <v>38</v>
      </c>
      <c r="O230" s="91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7" t="s">
        <v>121</v>
      </c>
      <c r="AT230" s="227" t="s">
        <v>117</v>
      </c>
      <c r="AU230" s="227" t="s">
        <v>83</v>
      </c>
      <c r="AY230" s="17" t="s">
        <v>114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81</v>
      </c>
      <c r="BK230" s="228">
        <f>ROUND(I230*H230,2)</f>
        <v>0</v>
      </c>
      <c r="BL230" s="17" t="s">
        <v>121</v>
      </c>
      <c r="BM230" s="227" t="s">
        <v>321</v>
      </c>
    </row>
    <row r="231" s="2" customFormat="1">
      <c r="A231" s="38"/>
      <c r="B231" s="39"/>
      <c r="C231" s="40"/>
      <c r="D231" s="229" t="s">
        <v>123</v>
      </c>
      <c r="E231" s="40"/>
      <c r="F231" s="230" t="s">
        <v>322</v>
      </c>
      <c r="G231" s="40"/>
      <c r="H231" s="40"/>
      <c r="I231" s="231"/>
      <c r="J231" s="40"/>
      <c r="K231" s="40"/>
      <c r="L231" s="44"/>
      <c r="M231" s="232"/>
      <c r="N231" s="23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123</v>
      </c>
      <c r="AU231" s="17" t="s">
        <v>83</v>
      </c>
    </row>
    <row r="232" s="14" customFormat="1">
      <c r="A232" s="14"/>
      <c r="B232" s="257"/>
      <c r="C232" s="258"/>
      <c r="D232" s="229" t="s">
        <v>157</v>
      </c>
      <c r="E232" s="259" t="s">
        <v>1</v>
      </c>
      <c r="F232" s="260" t="s">
        <v>323</v>
      </c>
      <c r="G232" s="258"/>
      <c r="H232" s="259" t="s">
        <v>1</v>
      </c>
      <c r="I232" s="261"/>
      <c r="J232" s="258"/>
      <c r="K232" s="258"/>
      <c r="L232" s="262"/>
      <c r="M232" s="263"/>
      <c r="N232" s="264"/>
      <c r="O232" s="264"/>
      <c r="P232" s="264"/>
      <c r="Q232" s="264"/>
      <c r="R232" s="264"/>
      <c r="S232" s="264"/>
      <c r="T232" s="26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6" t="s">
        <v>157</v>
      </c>
      <c r="AU232" s="266" t="s">
        <v>83</v>
      </c>
      <c r="AV232" s="14" t="s">
        <v>81</v>
      </c>
      <c r="AW232" s="14" t="s">
        <v>30</v>
      </c>
      <c r="AX232" s="14" t="s">
        <v>73</v>
      </c>
      <c r="AY232" s="266" t="s">
        <v>114</v>
      </c>
    </row>
    <row r="233" s="13" customFormat="1">
      <c r="A233" s="13"/>
      <c r="B233" s="246"/>
      <c r="C233" s="247"/>
      <c r="D233" s="229" t="s">
        <v>157</v>
      </c>
      <c r="E233" s="256" t="s">
        <v>1</v>
      </c>
      <c r="F233" s="248" t="s">
        <v>253</v>
      </c>
      <c r="G233" s="247"/>
      <c r="H233" s="249">
        <v>0.32400000000000001</v>
      </c>
      <c r="I233" s="250"/>
      <c r="J233" s="247"/>
      <c r="K233" s="247"/>
      <c r="L233" s="251"/>
      <c r="M233" s="252"/>
      <c r="N233" s="253"/>
      <c r="O233" s="253"/>
      <c r="P233" s="253"/>
      <c r="Q233" s="253"/>
      <c r="R233" s="253"/>
      <c r="S233" s="253"/>
      <c r="T233" s="25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5" t="s">
        <v>157</v>
      </c>
      <c r="AU233" s="255" t="s">
        <v>83</v>
      </c>
      <c r="AV233" s="13" t="s">
        <v>83</v>
      </c>
      <c r="AW233" s="13" t="s">
        <v>30</v>
      </c>
      <c r="AX233" s="13" t="s">
        <v>81</v>
      </c>
      <c r="AY233" s="255" t="s">
        <v>114</v>
      </c>
    </row>
    <row r="234" s="2" customFormat="1" ht="24.15" customHeight="1">
      <c r="A234" s="38"/>
      <c r="B234" s="39"/>
      <c r="C234" s="215" t="s">
        <v>324</v>
      </c>
      <c r="D234" s="215" t="s">
        <v>117</v>
      </c>
      <c r="E234" s="216" t="s">
        <v>325</v>
      </c>
      <c r="F234" s="217" t="s">
        <v>326</v>
      </c>
      <c r="G234" s="218" t="s">
        <v>314</v>
      </c>
      <c r="H234" s="219">
        <v>2.1600000000000001</v>
      </c>
      <c r="I234" s="220"/>
      <c r="J234" s="221">
        <f>ROUND(I234*H234,2)</f>
        <v>0</v>
      </c>
      <c r="K234" s="222"/>
      <c r="L234" s="44"/>
      <c r="M234" s="223" t="s">
        <v>1</v>
      </c>
      <c r="N234" s="224" t="s">
        <v>38</v>
      </c>
      <c r="O234" s="91"/>
      <c r="P234" s="225">
        <f>O234*H234</f>
        <v>0</v>
      </c>
      <c r="Q234" s="225">
        <v>0.017430000000000001</v>
      </c>
      <c r="R234" s="225">
        <f>Q234*H234</f>
        <v>0.037648800000000003</v>
      </c>
      <c r="S234" s="225">
        <v>0</v>
      </c>
      <c r="T234" s="22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7" t="s">
        <v>121</v>
      </c>
      <c r="AT234" s="227" t="s">
        <v>117</v>
      </c>
      <c r="AU234" s="227" t="s">
        <v>83</v>
      </c>
      <c r="AY234" s="17" t="s">
        <v>114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7" t="s">
        <v>81</v>
      </c>
      <c r="BK234" s="228">
        <f>ROUND(I234*H234,2)</f>
        <v>0</v>
      </c>
      <c r="BL234" s="17" t="s">
        <v>121</v>
      </c>
      <c r="BM234" s="227" t="s">
        <v>327</v>
      </c>
    </row>
    <row r="235" s="2" customFormat="1">
      <c r="A235" s="38"/>
      <c r="B235" s="39"/>
      <c r="C235" s="40"/>
      <c r="D235" s="229" t="s">
        <v>123</v>
      </c>
      <c r="E235" s="40"/>
      <c r="F235" s="230" t="s">
        <v>328</v>
      </c>
      <c r="G235" s="40"/>
      <c r="H235" s="40"/>
      <c r="I235" s="231"/>
      <c r="J235" s="40"/>
      <c r="K235" s="40"/>
      <c r="L235" s="44"/>
      <c r="M235" s="232"/>
      <c r="N235" s="23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123</v>
      </c>
      <c r="AU235" s="17" t="s">
        <v>83</v>
      </c>
    </row>
    <row r="236" s="14" customFormat="1">
      <c r="A236" s="14"/>
      <c r="B236" s="257"/>
      <c r="C236" s="258"/>
      <c r="D236" s="229" t="s">
        <v>157</v>
      </c>
      <c r="E236" s="259" t="s">
        <v>1</v>
      </c>
      <c r="F236" s="260" t="s">
        <v>323</v>
      </c>
      <c r="G236" s="258"/>
      <c r="H236" s="259" t="s">
        <v>1</v>
      </c>
      <c r="I236" s="261"/>
      <c r="J236" s="258"/>
      <c r="K236" s="258"/>
      <c r="L236" s="262"/>
      <c r="M236" s="263"/>
      <c r="N236" s="264"/>
      <c r="O236" s="264"/>
      <c r="P236" s="264"/>
      <c r="Q236" s="264"/>
      <c r="R236" s="264"/>
      <c r="S236" s="264"/>
      <c r="T236" s="26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6" t="s">
        <v>157</v>
      </c>
      <c r="AU236" s="266" t="s">
        <v>83</v>
      </c>
      <c r="AV236" s="14" t="s">
        <v>81</v>
      </c>
      <c r="AW236" s="14" t="s">
        <v>30</v>
      </c>
      <c r="AX236" s="14" t="s">
        <v>73</v>
      </c>
      <c r="AY236" s="266" t="s">
        <v>114</v>
      </c>
    </row>
    <row r="237" s="13" customFormat="1">
      <c r="A237" s="13"/>
      <c r="B237" s="246"/>
      <c r="C237" s="247"/>
      <c r="D237" s="229" t="s">
        <v>157</v>
      </c>
      <c r="E237" s="256" t="s">
        <v>1</v>
      </c>
      <c r="F237" s="248" t="s">
        <v>329</v>
      </c>
      <c r="G237" s="247"/>
      <c r="H237" s="249">
        <v>2.1600000000000001</v>
      </c>
      <c r="I237" s="250"/>
      <c r="J237" s="247"/>
      <c r="K237" s="247"/>
      <c r="L237" s="251"/>
      <c r="M237" s="252"/>
      <c r="N237" s="253"/>
      <c r="O237" s="253"/>
      <c r="P237" s="253"/>
      <c r="Q237" s="253"/>
      <c r="R237" s="253"/>
      <c r="S237" s="253"/>
      <c r="T237" s="25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5" t="s">
        <v>157</v>
      </c>
      <c r="AU237" s="255" t="s">
        <v>83</v>
      </c>
      <c r="AV237" s="13" t="s">
        <v>83</v>
      </c>
      <c r="AW237" s="13" t="s">
        <v>30</v>
      </c>
      <c r="AX237" s="13" t="s">
        <v>81</v>
      </c>
      <c r="AY237" s="255" t="s">
        <v>114</v>
      </c>
    </row>
    <row r="238" s="2" customFormat="1" ht="24.15" customHeight="1">
      <c r="A238" s="38"/>
      <c r="B238" s="39"/>
      <c r="C238" s="215" t="s">
        <v>330</v>
      </c>
      <c r="D238" s="215" t="s">
        <v>117</v>
      </c>
      <c r="E238" s="216" t="s">
        <v>331</v>
      </c>
      <c r="F238" s="217" t="s">
        <v>332</v>
      </c>
      <c r="G238" s="218" t="s">
        <v>148</v>
      </c>
      <c r="H238" s="219">
        <v>40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38</v>
      </c>
      <c r="O238" s="91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121</v>
      </c>
      <c r="AT238" s="227" t="s">
        <v>117</v>
      </c>
      <c r="AU238" s="227" t="s">
        <v>83</v>
      </c>
      <c r="AY238" s="17" t="s">
        <v>114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81</v>
      </c>
      <c r="BK238" s="228">
        <f>ROUND(I238*H238,2)</f>
        <v>0</v>
      </c>
      <c r="BL238" s="17" t="s">
        <v>121</v>
      </c>
      <c r="BM238" s="227" t="s">
        <v>333</v>
      </c>
    </row>
    <row r="239" s="2" customFormat="1">
      <c r="A239" s="38"/>
      <c r="B239" s="39"/>
      <c r="C239" s="40"/>
      <c r="D239" s="229" t="s">
        <v>123</v>
      </c>
      <c r="E239" s="40"/>
      <c r="F239" s="230" t="s">
        <v>334</v>
      </c>
      <c r="G239" s="40"/>
      <c r="H239" s="40"/>
      <c r="I239" s="231"/>
      <c r="J239" s="40"/>
      <c r="K239" s="40"/>
      <c r="L239" s="44"/>
      <c r="M239" s="232"/>
      <c r="N239" s="23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123</v>
      </c>
      <c r="AU239" s="17" t="s">
        <v>83</v>
      </c>
    </row>
    <row r="240" s="2" customFormat="1">
      <c r="A240" s="38"/>
      <c r="B240" s="39"/>
      <c r="C240" s="40"/>
      <c r="D240" s="229" t="s">
        <v>125</v>
      </c>
      <c r="E240" s="40"/>
      <c r="F240" s="234" t="s">
        <v>335</v>
      </c>
      <c r="G240" s="40"/>
      <c r="H240" s="40"/>
      <c r="I240" s="231"/>
      <c r="J240" s="40"/>
      <c r="K240" s="40"/>
      <c r="L240" s="44"/>
      <c r="M240" s="232"/>
      <c r="N240" s="23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125</v>
      </c>
      <c r="AU240" s="17" t="s">
        <v>83</v>
      </c>
    </row>
    <row r="241" s="2" customFormat="1" ht="24.15" customHeight="1">
      <c r="A241" s="38"/>
      <c r="B241" s="39"/>
      <c r="C241" s="215" t="s">
        <v>336</v>
      </c>
      <c r="D241" s="215" t="s">
        <v>117</v>
      </c>
      <c r="E241" s="216" t="s">
        <v>337</v>
      </c>
      <c r="F241" s="217" t="s">
        <v>338</v>
      </c>
      <c r="G241" s="218" t="s">
        <v>148</v>
      </c>
      <c r="H241" s="219">
        <v>0.90000000000000002</v>
      </c>
      <c r="I241" s="220"/>
      <c r="J241" s="221">
        <f>ROUND(I241*H241,2)</f>
        <v>0</v>
      </c>
      <c r="K241" s="222"/>
      <c r="L241" s="44"/>
      <c r="M241" s="223" t="s">
        <v>1</v>
      </c>
      <c r="N241" s="224" t="s">
        <v>38</v>
      </c>
      <c r="O241" s="91"/>
      <c r="P241" s="225">
        <f>O241*H241</f>
        <v>0</v>
      </c>
      <c r="Q241" s="225">
        <v>0.22563</v>
      </c>
      <c r="R241" s="225">
        <f>Q241*H241</f>
        <v>0.203067</v>
      </c>
      <c r="S241" s="225">
        <v>0</v>
      </c>
      <c r="T241" s="22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7" t="s">
        <v>121</v>
      </c>
      <c r="AT241" s="227" t="s">
        <v>117</v>
      </c>
      <c r="AU241" s="227" t="s">
        <v>83</v>
      </c>
      <c r="AY241" s="17" t="s">
        <v>114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81</v>
      </c>
      <c r="BK241" s="228">
        <f>ROUND(I241*H241,2)</f>
        <v>0</v>
      </c>
      <c r="BL241" s="17" t="s">
        <v>121</v>
      </c>
      <c r="BM241" s="227" t="s">
        <v>339</v>
      </c>
    </row>
    <row r="242" s="2" customFormat="1">
      <c r="A242" s="38"/>
      <c r="B242" s="39"/>
      <c r="C242" s="40"/>
      <c r="D242" s="229" t="s">
        <v>123</v>
      </c>
      <c r="E242" s="40"/>
      <c r="F242" s="230" t="s">
        <v>340</v>
      </c>
      <c r="G242" s="40"/>
      <c r="H242" s="40"/>
      <c r="I242" s="231"/>
      <c r="J242" s="40"/>
      <c r="K242" s="40"/>
      <c r="L242" s="44"/>
      <c r="M242" s="232"/>
      <c r="N242" s="23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123</v>
      </c>
      <c r="AU242" s="17" t="s">
        <v>83</v>
      </c>
    </row>
    <row r="243" s="14" customFormat="1">
      <c r="A243" s="14"/>
      <c r="B243" s="257"/>
      <c r="C243" s="258"/>
      <c r="D243" s="229" t="s">
        <v>157</v>
      </c>
      <c r="E243" s="259" t="s">
        <v>1</v>
      </c>
      <c r="F243" s="260" t="s">
        <v>323</v>
      </c>
      <c r="G243" s="258"/>
      <c r="H243" s="259" t="s">
        <v>1</v>
      </c>
      <c r="I243" s="261"/>
      <c r="J243" s="258"/>
      <c r="K243" s="258"/>
      <c r="L243" s="262"/>
      <c r="M243" s="263"/>
      <c r="N243" s="264"/>
      <c r="O243" s="264"/>
      <c r="P243" s="264"/>
      <c r="Q243" s="264"/>
      <c r="R243" s="264"/>
      <c r="S243" s="264"/>
      <c r="T243" s="26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6" t="s">
        <v>157</v>
      </c>
      <c r="AU243" s="266" t="s">
        <v>83</v>
      </c>
      <c r="AV243" s="14" t="s">
        <v>81</v>
      </c>
      <c r="AW243" s="14" t="s">
        <v>30</v>
      </c>
      <c r="AX243" s="14" t="s">
        <v>73</v>
      </c>
      <c r="AY243" s="266" t="s">
        <v>114</v>
      </c>
    </row>
    <row r="244" s="13" customFormat="1">
      <c r="A244" s="13"/>
      <c r="B244" s="246"/>
      <c r="C244" s="247"/>
      <c r="D244" s="229" t="s">
        <v>157</v>
      </c>
      <c r="E244" s="256" t="s">
        <v>1</v>
      </c>
      <c r="F244" s="248" t="s">
        <v>341</v>
      </c>
      <c r="G244" s="247"/>
      <c r="H244" s="249">
        <v>0.90000000000000002</v>
      </c>
      <c r="I244" s="250"/>
      <c r="J244" s="247"/>
      <c r="K244" s="247"/>
      <c r="L244" s="251"/>
      <c r="M244" s="252"/>
      <c r="N244" s="253"/>
      <c r="O244" s="253"/>
      <c r="P244" s="253"/>
      <c r="Q244" s="253"/>
      <c r="R244" s="253"/>
      <c r="S244" s="253"/>
      <c r="T244" s="25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5" t="s">
        <v>157</v>
      </c>
      <c r="AU244" s="255" t="s">
        <v>83</v>
      </c>
      <c r="AV244" s="13" t="s">
        <v>83</v>
      </c>
      <c r="AW244" s="13" t="s">
        <v>30</v>
      </c>
      <c r="AX244" s="13" t="s">
        <v>81</v>
      </c>
      <c r="AY244" s="255" t="s">
        <v>114</v>
      </c>
    </row>
    <row r="245" s="2" customFormat="1" ht="16.5" customHeight="1">
      <c r="A245" s="38"/>
      <c r="B245" s="39"/>
      <c r="C245" s="235" t="s">
        <v>342</v>
      </c>
      <c r="D245" s="235" t="s">
        <v>111</v>
      </c>
      <c r="E245" s="236" t="s">
        <v>343</v>
      </c>
      <c r="F245" s="237" t="s">
        <v>344</v>
      </c>
      <c r="G245" s="238" t="s">
        <v>148</v>
      </c>
      <c r="H245" s="239">
        <v>1</v>
      </c>
      <c r="I245" s="240"/>
      <c r="J245" s="241">
        <f>ROUND(I245*H245,2)</f>
        <v>0</v>
      </c>
      <c r="K245" s="242"/>
      <c r="L245" s="243"/>
      <c r="M245" s="244" t="s">
        <v>1</v>
      </c>
      <c r="N245" s="245" t="s">
        <v>38</v>
      </c>
      <c r="O245" s="91"/>
      <c r="P245" s="225">
        <f>O245*H245</f>
        <v>0</v>
      </c>
      <c r="Q245" s="225">
        <v>0.0014</v>
      </c>
      <c r="R245" s="225">
        <f>Q245*H245</f>
        <v>0.0014</v>
      </c>
      <c r="S245" s="225">
        <v>0</v>
      </c>
      <c r="T245" s="22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133</v>
      </c>
      <c r="AT245" s="227" t="s">
        <v>111</v>
      </c>
      <c r="AU245" s="227" t="s">
        <v>83</v>
      </c>
      <c r="AY245" s="17" t="s">
        <v>114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81</v>
      </c>
      <c r="BK245" s="228">
        <f>ROUND(I245*H245,2)</f>
        <v>0</v>
      </c>
      <c r="BL245" s="17" t="s">
        <v>133</v>
      </c>
      <c r="BM245" s="227" t="s">
        <v>345</v>
      </c>
    </row>
    <row r="246" s="2" customFormat="1">
      <c r="A246" s="38"/>
      <c r="B246" s="39"/>
      <c r="C246" s="40"/>
      <c r="D246" s="229" t="s">
        <v>123</v>
      </c>
      <c r="E246" s="40"/>
      <c r="F246" s="230" t="s">
        <v>344</v>
      </c>
      <c r="G246" s="40"/>
      <c r="H246" s="40"/>
      <c r="I246" s="231"/>
      <c r="J246" s="40"/>
      <c r="K246" s="40"/>
      <c r="L246" s="44"/>
      <c r="M246" s="232"/>
      <c r="N246" s="23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123</v>
      </c>
      <c r="AU246" s="17" t="s">
        <v>83</v>
      </c>
    </row>
    <row r="247" s="14" customFormat="1">
      <c r="A247" s="14"/>
      <c r="B247" s="257"/>
      <c r="C247" s="258"/>
      <c r="D247" s="229" t="s">
        <v>157</v>
      </c>
      <c r="E247" s="259" t="s">
        <v>1</v>
      </c>
      <c r="F247" s="260" t="s">
        <v>323</v>
      </c>
      <c r="G247" s="258"/>
      <c r="H247" s="259" t="s">
        <v>1</v>
      </c>
      <c r="I247" s="261"/>
      <c r="J247" s="258"/>
      <c r="K247" s="258"/>
      <c r="L247" s="262"/>
      <c r="M247" s="263"/>
      <c r="N247" s="264"/>
      <c r="O247" s="264"/>
      <c r="P247" s="264"/>
      <c r="Q247" s="264"/>
      <c r="R247" s="264"/>
      <c r="S247" s="264"/>
      <c r="T247" s="26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6" t="s">
        <v>157</v>
      </c>
      <c r="AU247" s="266" t="s">
        <v>83</v>
      </c>
      <c r="AV247" s="14" t="s">
        <v>81</v>
      </c>
      <c r="AW247" s="14" t="s">
        <v>30</v>
      </c>
      <c r="AX247" s="14" t="s">
        <v>73</v>
      </c>
      <c r="AY247" s="266" t="s">
        <v>114</v>
      </c>
    </row>
    <row r="248" s="13" customFormat="1">
      <c r="A248" s="13"/>
      <c r="B248" s="246"/>
      <c r="C248" s="247"/>
      <c r="D248" s="229" t="s">
        <v>157</v>
      </c>
      <c r="E248" s="256" t="s">
        <v>1</v>
      </c>
      <c r="F248" s="248" t="s">
        <v>346</v>
      </c>
      <c r="G248" s="247"/>
      <c r="H248" s="249">
        <v>0.98999999999999999</v>
      </c>
      <c r="I248" s="250"/>
      <c r="J248" s="247"/>
      <c r="K248" s="247"/>
      <c r="L248" s="251"/>
      <c r="M248" s="252"/>
      <c r="N248" s="253"/>
      <c r="O248" s="253"/>
      <c r="P248" s="253"/>
      <c r="Q248" s="253"/>
      <c r="R248" s="253"/>
      <c r="S248" s="253"/>
      <c r="T248" s="25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5" t="s">
        <v>157</v>
      </c>
      <c r="AU248" s="255" t="s">
        <v>83</v>
      </c>
      <c r="AV248" s="13" t="s">
        <v>83</v>
      </c>
      <c r="AW248" s="13" t="s">
        <v>30</v>
      </c>
      <c r="AX248" s="13" t="s">
        <v>81</v>
      </c>
      <c r="AY248" s="255" t="s">
        <v>114</v>
      </c>
    </row>
    <row r="249" s="13" customFormat="1">
      <c r="A249" s="13"/>
      <c r="B249" s="246"/>
      <c r="C249" s="247"/>
      <c r="D249" s="229" t="s">
        <v>157</v>
      </c>
      <c r="E249" s="247"/>
      <c r="F249" s="248" t="s">
        <v>347</v>
      </c>
      <c r="G249" s="247"/>
      <c r="H249" s="249">
        <v>1</v>
      </c>
      <c r="I249" s="250"/>
      <c r="J249" s="247"/>
      <c r="K249" s="247"/>
      <c r="L249" s="251"/>
      <c r="M249" s="252"/>
      <c r="N249" s="253"/>
      <c r="O249" s="253"/>
      <c r="P249" s="253"/>
      <c r="Q249" s="253"/>
      <c r="R249" s="253"/>
      <c r="S249" s="253"/>
      <c r="T249" s="25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5" t="s">
        <v>157</v>
      </c>
      <c r="AU249" s="255" t="s">
        <v>83</v>
      </c>
      <c r="AV249" s="13" t="s">
        <v>83</v>
      </c>
      <c r="AW249" s="13" t="s">
        <v>4</v>
      </c>
      <c r="AX249" s="13" t="s">
        <v>81</v>
      </c>
      <c r="AY249" s="255" t="s">
        <v>114</v>
      </c>
    </row>
    <row r="250" s="2" customFormat="1" ht="24.15" customHeight="1">
      <c r="A250" s="38"/>
      <c r="B250" s="39"/>
      <c r="C250" s="215" t="s">
        <v>348</v>
      </c>
      <c r="D250" s="215" t="s">
        <v>117</v>
      </c>
      <c r="E250" s="216" t="s">
        <v>349</v>
      </c>
      <c r="F250" s="217" t="s">
        <v>350</v>
      </c>
      <c r="G250" s="218" t="s">
        <v>148</v>
      </c>
      <c r="H250" s="219">
        <v>44</v>
      </c>
      <c r="I250" s="220"/>
      <c r="J250" s="221">
        <f>ROUND(I250*H250,2)</f>
        <v>0</v>
      </c>
      <c r="K250" s="222"/>
      <c r="L250" s="44"/>
      <c r="M250" s="223" t="s">
        <v>1</v>
      </c>
      <c r="N250" s="224" t="s">
        <v>38</v>
      </c>
      <c r="O250" s="91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121</v>
      </c>
      <c r="AT250" s="227" t="s">
        <v>117</v>
      </c>
      <c r="AU250" s="227" t="s">
        <v>83</v>
      </c>
      <c r="AY250" s="17" t="s">
        <v>114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81</v>
      </c>
      <c r="BK250" s="228">
        <f>ROUND(I250*H250,2)</f>
        <v>0</v>
      </c>
      <c r="BL250" s="17" t="s">
        <v>121</v>
      </c>
      <c r="BM250" s="227" t="s">
        <v>351</v>
      </c>
    </row>
    <row r="251" s="2" customFormat="1">
      <c r="A251" s="38"/>
      <c r="B251" s="39"/>
      <c r="C251" s="40"/>
      <c r="D251" s="229" t="s">
        <v>123</v>
      </c>
      <c r="E251" s="40"/>
      <c r="F251" s="230" t="s">
        <v>352</v>
      </c>
      <c r="G251" s="40"/>
      <c r="H251" s="40"/>
      <c r="I251" s="231"/>
      <c r="J251" s="40"/>
      <c r="K251" s="40"/>
      <c r="L251" s="44"/>
      <c r="M251" s="232"/>
      <c r="N251" s="23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123</v>
      </c>
      <c r="AU251" s="17" t="s">
        <v>83</v>
      </c>
    </row>
    <row r="252" s="2" customFormat="1">
      <c r="A252" s="38"/>
      <c r="B252" s="39"/>
      <c r="C252" s="40"/>
      <c r="D252" s="229" t="s">
        <v>125</v>
      </c>
      <c r="E252" s="40"/>
      <c r="F252" s="234" t="s">
        <v>353</v>
      </c>
      <c r="G252" s="40"/>
      <c r="H252" s="40"/>
      <c r="I252" s="231"/>
      <c r="J252" s="40"/>
      <c r="K252" s="40"/>
      <c r="L252" s="44"/>
      <c r="M252" s="232"/>
      <c r="N252" s="23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125</v>
      </c>
      <c r="AU252" s="17" t="s">
        <v>83</v>
      </c>
    </row>
    <row r="253" s="2" customFormat="1" ht="24.15" customHeight="1">
      <c r="A253" s="38"/>
      <c r="B253" s="39"/>
      <c r="C253" s="235" t="s">
        <v>354</v>
      </c>
      <c r="D253" s="235" t="s">
        <v>111</v>
      </c>
      <c r="E253" s="236" t="s">
        <v>355</v>
      </c>
      <c r="F253" s="237" t="s">
        <v>356</v>
      </c>
      <c r="G253" s="238" t="s">
        <v>148</v>
      </c>
      <c r="H253" s="239">
        <v>46.200000000000003</v>
      </c>
      <c r="I253" s="240"/>
      <c r="J253" s="241">
        <f>ROUND(I253*H253,2)</f>
        <v>0</v>
      </c>
      <c r="K253" s="242"/>
      <c r="L253" s="243"/>
      <c r="M253" s="244" t="s">
        <v>1</v>
      </c>
      <c r="N253" s="245" t="s">
        <v>38</v>
      </c>
      <c r="O253" s="91"/>
      <c r="P253" s="225">
        <f>O253*H253</f>
        <v>0</v>
      </c>
      <c r="Q253" s="225">
        <v>0.00035</v>
      </c>
      <c r="R253" s="225">
        <f>Q253*H253</f>
        <v>0.01617</v>
      </c>
      <c r="S253" s="225">
        <v>0</v>
      </c>
      <c r="T253" s="22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7" t="s">
        <v>133</v>
      </c>
      <c r="AT253" s="227" t="s">
        <v>111</v>
      </c>
      <c r="AU253" s="227" t="s">
        <v>83</v>
      </c>
      <c r="AY253" s="17" t="s">
        <v>114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7" t="s">
        <v>81</v>
      </c>
      <c r="BK253" s="228">
        <f>ROUND(I253*H253,2)</f>
        <v>0</v>
      </c>
      <c r="BL253" s="17" t="s">
        <v>133</v>
      </c>
      <c r="BM253" s="227" t="s">
        <v>357</v>
      </c>
    </row>
    <row r="254" s="2" customFormat="1">
      <c r="A254" s="38"/>
      <c r="B254" s="39"/>
      <c r="C254" s="40"/>
      <c r="D254" s="229" t="s">
        <v>123</v>
      </c>
      <c r="E254" s="40"/>
      <c r="F254" s="230" t="s">
        <v>356</v>
      </c>
      <c r="G254" s="40"/>
      <c r="H254" s="40"/>
      <c r="I254" s="231"/>
      <c r="J254" s="40"/>
      <c r="K254" s="40"/>
      <c r="L254" s="44"/>
      <c r="M254" s="232"/>
      <c r="N254" s="23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123</v>
      </c>
      <c r="AU254" s="17" t="s">
        <v>83</v>
      </c>
    </row>
    <row r="255" s="13" customFormat="1">
      <c r="A255" s="13"/>
      <c r="B255" s="246"/>
      <c r="C255" s="247"/>
      <c r="D255" s="229" t="s">
        <v>157</v>
      </c>
      <c r="E255" s="247"/>
      <c r="F255" s="248" t="s">
        <v>358</v>
      </c>
      <c r="G255" s="247"/>
      <c r="H255" s="249">
        <v>46.200000000000003</v>
      </c>
      <c r="I255" s="250"/>
      <c r="J255" s="247"/>
      <c r="K255" s="247"/>
      <c r="L255" s="251"/>
      <c r="M255" s="252"/>
      <c r="N255" s="253"/>
      <c r="O255" s="253"/>
      <c r="P255" s="253"/>
      <c r="Q255" s="253"/>
      <c r="R255" s="253"/>
      <c r="S255" s="253"/>
      <c r="T255" s="25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5" t="s">
        <v>157</v>
      </c>
      <c r="AU255" s="255" t="s">
        <v>83</v>
      </c>
      <c r="AV255" s="13" t="s">
        <v>83</v>
      </c>
      <c r="AW255" s="13" t="s">
        <v>4</v>
      </c>
      <c r="AX255" s="13" t="s">
        <v>81</v>
      </c>
      <c r="AY255" s="255" t="s">
        <v>114</v>
      </c>
    </row>
    <row r="256" s="2" customFormat="1" ht="24.15" customHeight="1">
      <c r="A256" s="38"/>
      <c r="B256" s="39"/>
      <c r="C256" s="215" t="s">
        <v>359</v>
      </c>
      <c r="D256" s="215" t="s">
        <v>117</v>
      </c>
      <c r="E256" s="216" t="s">
        <v>360</v>
      </c>
      <c r="F256" s="217" t="s">
        <v>361</v>
      </c>
      <c r="G256" s="218" t="s">
        <v>294</v>
      </c>
      <c r="H256" s="219">
        <v>0.41099999999999998</v>
      </c>
      <c r="I256" s="220"/>
      <c r="J256" s="221">
        <f>ROUND(I256*H256,2)</f>
        <v>0</v>
      </c>
      <c r="K256" s="222"/>
      <c r="L256" s="44"/>
      <c r="M256" s="223" t="s">
        <v>1</v>
      </c>
      <c r="N256" s="224" t="s">
        <v>38</v>
      </c>
      <c r="O256" s="91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7" t="s">
        <v>121</v>
      </c>
      <c r="AT256" s="227" t="s">
        <v>117</v>
      </c>
      <c r="AU256" s="227" t="s">
        <v>83</v>
      </c>
      <c r="AY256" s="17" t="s">
        <v>114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7" t="s">
        <v>81</v>
      </c>
      <c r="BK256" s="228">
        <f>ROUND(I256*H256,2)</f>
        <v>0</v>
      </c>
      <c r="BL256" s="17" t="s">
        <v>121</v>
      </c>
      <c r="BM256" s="227" t="s">
        <v>362</v>
      </c>
    </row>
    <row r="257" s="2" customFormat="1">
      <c r="A257" s="38"/>
      <c r="B257" s="39"/>
      <c r="C257" s="40"/>
      <c r="D257" s="229" t="s">
        <v>123</v>
      </c>
      <c r="E257" s="40"/>
      <c r="F257" s="230" t="s">
        <v>363</v>
      </c>
      <c r="G257" s="40"/>
      <c r="H257" s="40"/>
      <c r="I257" s="231"/>
      <c r="J257" s="40"/>
      <c r="K257" s="40"/>
      <c r="L257" s="44"/>
      <c r="M257" s="232"/>
      <c r="N257" s="23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123</v>
      </c>
      <c r="AU257" s="17" t="s">
        <v>83</v>
      </c>
    </row>
    <row r="258" s="12" customFormat="1" ht="25.92" customHeight="1">
      <c r="A258" s="12"/>
      <c r="B258" s="199"/>
      <c r="C258" s="200"/>
      <c r="D258" s="201" t="s">
        <v>72</v>
      </c>
      <c r="E258" s="202" t="s">
        <v>364</v>
      </c>
      <c r="F258" s="202" t="s">
        <v>365</v>
      </c>
      <c r="G258" s="200"/>
      <c r="H258" s="200"/>
      <c r="I258" s="203"/>
      <c r="J258" s="204">
        <f>BK258</f>
        <v>0</v>
      </c>
      <c r="K258" s="200"/>
      <c r="L258" s="205"/>
      <c r="M258" s="206"/>
      <c r="N258" s="207"/>
      <c r="O258" s="207"/>
      <c r="P258" s="208">
        <f>P259</f>
        <v>0</v>
      </c>
      <c r="Q258" s="207"/>
      <c r="R258" s="208">
        <f>R259</f>
        <v>0</v>
      </c>
      <c r="S258" s="207"/>
      <c r="T258" s="209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0" t="s">
        <v>140</v>
      </c>
      <c r="AT258" s="211" t="s">
        <v>72</v>
      </c>
      <c r="AU258" s="211" t="s">
        <v>73</v>
      </c>
      <c r="AY258" s="210" t="s">
        <v>114</v>
      </c>
      <c r="BK258" s="212">
        <f>BK259</f>
        <v>0</v>
      </c>
    </row>
    <row r="259" s="12" customFormat="1" ht="22.8" customHeight="1">
      <c r="A259" s="12"/>
      <c r="B259" s="199"/>
      <c r="C259" s="200"/>
      <c r="D259" s="201" t="s">
        <v>72</v>
      </c>
      <c r="E259" s="213" t="s">
        <v>366</v>
      </c>
      <c r="F259" s="213" t="s">
        <v>367</v>
      </c>
      <c r="G259" s="200"/>
      <c r="H259" s="200"/>
      <c r="I259" s="203"/>
      <c r="J259" s="214">
        <f>BK259</f>
        <v>0</v>
      </c>
      <c r="K259" s="200"/>
      <c r="L259" s="205"/>
      <c r="M259" s="206"/>
      <c r="N259" s="207"/>
      <c r="O259" s="207"/>
      <c r="P259" s="208">
        <f>SUM(P260:P261)</f>
        <v>0</v>
      </c>
      <c r="Q259" s="207"/>
      <c r="R259" s="208">
        <f>SUM(R260:R261)</f>
        <v>0</v>
      </c>
      <c r="S259" s="207"/>
      <c r="T259" s="209">
        <f>SUM(T260:T261)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0" t="s">
        <v>140</v>
      </c>
      <c r="AT259" s="211" t="s">
        <v>72</v>
      </c>
      <c r="AU259" s="211" t="s">
        <v>81</v>
      </c>
      <c r="AY259" s="210" t="s">
        <v>114</v>
      </c>
      <c r="BK259" s="212">
        <f>SUM(BK260:BK261)</f>
        <v>0</v>
      </c>
    </row>
    <row r="260" s="2" customFormat="1" ht="16.5" customHeight="1">
      <c r="A260" s="38"/>
      <c r="B260" s="39"/>
      <c r="C260" s="215" t="s">
        <v>368</v>
      </c>
      <c r="D260" s="215" t="s">
        <v>117</v>
      </c>
      <c r="E260" s="216" t="s">
        <v>369</v>
      </c>
      <c r="F260" s="217" t="s">
        <v>370</v>
      </c>
      <c r="G260" s="218" t="s">
        <v>371</v>
      </c>
      <c r="H260" s="219">
        <v>1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38</v>
      </c>
      <c r="O260" s="91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372</v>
      </c>
      <c r="AT260" s="227" t="s">
        <v>117</v>
      </c>
      <c r="AU260" s="227" t="s">
        <v>83</v>
      </c>
      <c r="AY260" s="17" t="s">
        <v>114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81</v>
      </c>
      <c r="BK260" s="228">
        <f>ROUND(I260*H260,2)</f>
        <v>0</v>
      </c>
      <c r="BL260" s="17" t="s">
        <v>372</v>
      </c>
      <c r="BM260" s="227" t="s">
        <v>373</v>
      </c>
    </row>
    <row r="261" s="2" customFormat="1">
      <c r="A261" s="38"/>
      <c r="B261" s="39"/>
      <c r="C261" s="40"/>
      <c r="D261" s="229" t="s">
        <v>123</v>
      </c>
      <c r="E261" s="40"/>
      <c r="F261" s="230" t="s">
        <v>370</v>
      </c>
      <c r="G261" s="40"/>
      <c r="H261" s="40"/>
      <c r="I261" s="231"/>
      <c r="J261" s="40"/>
      <c r="K261" s="40"/>
      <c r="L261" s="44"/>
      <c r="M261" s="278"/>
      <c r="N261" s="279"/>
      <c r="O261" s="280"/>
      <c r="P261" s="280"/>
      <c r="Q261" s="280"/>
      <c r="R261" s="280"/>
      <c r="S261" s="280"/>
      <c r="T261" s="281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123</v>
      </c>
      <c r="AU261" s="17" t="s">
        <v>83</v>
      </c>
    </row>
    <row r="262" s="2" customFormat="1" ht="6.96" customHeight="1">
      <c r="A262" s="38"/>
      <c r="B262" s="66"/>
      <c r="C262" s="67"/>
      <c r="D262" s="67"/>
      <c r="E262" s="67"/>
      <c r="F262" s="67"/>
      <c r="G262" s="67"/>
      <c r="H262" s="67"/>
      <c r="I262" s="67"/>
      <c r="J262" s="67"/>
      <c r="K262" s="67"/>
      <c r="L262" s="44"/>
      <c r="M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</row>
  </sheetData>
  <sheetProtection sheet="1" autoFilter="0" formatColumns="0" formatRows="0" objects="1" scenarios="1" spinCount="100000" saltValue="rZ0GosauLlplEx5WfpROtI9h42kzTr0IMBLgA/uK8T4sjPFwaYTNYUgddr9rl/qanO7kvng3bETLtiP1EnIaVQ==" hashValue="DmkILe3kmqgj+zpui5AiY5yUZaaLCdop/EcSchES4WbzsPMcUMeAlAa9+fALjhK2VYQrcwOT0kztI8Gc3JpNog==" algorithmName="SHA-512" password="CC35"/>
  <autoFilter ref="C121:K26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Monika Zemánková</dc:creator>
  <cp:lastModifiedBy>Ing. Monika Zemánková</cp:lastModifiedBy>
  <dcterms:created xsi:type="dcterms:W3CDTF">2025-05-27T12:14:38Z</dcterms:created>
  <dcterms:modified xsi:type="dcterms:W3CDTF">2025-05-27T12:14:41Z</dcterms:modified>
</cp:coreProperties>
</file>